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12360" tabRatio="990" activeTab="1"/>
  </bookViews>
  <sheets>
    <sheet name="Учебен план" sheetId="1" r:id="rId1"/>
    <sheet name="Магистри" sheetId="2" r:id="rId2"/>
  </sheets>
  <definedNames>
    <definedName name="_xlnm.Print_Area" localSheetId="1">'Магистри'!$A$1:$N$50</definedName>
    <definedName name="_xlnm.Print_Area" localSheetId="0">'Учебен план'!$A$1:$L$36</definedName>
  </definedNames>
  <calcPr fullCalcOnLoad="1"/>
</workbook>
</file>

<file path=xl/sharedStrings.xml><?xml version="1.0" encoding="utf-8"?>
<sst xmlns="http://schemas.openxmlformats.org/spreadsheetml/2006/main" count="106" uniqueCount="93">
  <si>
    <t>УЧЕБЕН ПЛАН</t>
  </si>
  <si>
    <t>Година</t>
  </si>
  <si>
    <t>Семестър</t>
  </si>
  <si>
    <t>№ по ред</t>
  </si>
  <si>
    <t>Код на       дисциплината</t>
  </si>
  <si>
    <t>Пълно наименование на дисциплината (курсови проекти, практики)</t>
  </si>
  <si>
    <t>Форма на       контрол</t>
  </si>
  <si>
    <t>Седмичен хорариум</t>
  </si>
  <si>
    <t>Хорариум по вид упражнения</t>
  </si>
  <si>
    <t>Кредити   по ЕСНТК</t>
  </si>
  <si>
    <t>Л</t>
  </si>
  <si>
    <t>У</t>
  </si>
  <si>
    <t>СУ</t>
  </si>
  <si>
    <t>ЛУ</t>
  </si>
  <si>
    <t>ПУ</t>
  </si>
  <si>
    <t>Първа</t>
  </si>
  <si>
    <t>Първи</t>
  </si>
  <si>
    <t>И</t>
  </si>
  <si>
    <t>Втори</t>
  </si>
  <si>
    <t>ТО</t>
  </si>
  <si>
    <t>Общо за втори семестър</t>
  </si>
  <si>
    <t>Втора</t>
  </si>
  <si>
    <t>Трети</t>
  </si>
  <si>
    <t>Общо за трети семестър</t>
  </si>
  <si>
    <t>ОБЩО ЗА ЦЕЛИЯ КУРС НА ОБУЧЕНИЕ</t>
  </si>
  <si>
    <r>
      <rPr>
        <sz val="9"/>
        <rFont val="Arial Narrow"/>
        <family val="2"/>
      </rPr>
      <t xml:space="preserve">Означения: </t>
    </r>
    <r>
      <rPr>
        <b/>
        <sz val="9"/>
        <rFont val="Arial Narrow"/>
        <family val="2"/>
      </rPr>
      <t>И</t>
    </r>
    <r>
      <rPr>
        <sz val="9"/>
        <rFont val="Arial Narrow"/>
        <family val="2"/>
      </rPr>
      <t xml:space="preserve"> - изпит,  </t>
    </r>
    <r>
      <rPr>
        <b/>
        <sz val="9"/>
        <rFont val="Arial Narrow"/>
        <family val="2"/>
      </rPr>
      <t>ТО</t>
    </r>
    <r>
      <rPr>
        <sz val="9"/>
        <rFont val="Arial Narrow"/>
        <family val="2"/>
      </rPr>
      <t xml:space="preserve"> - текуща оценка,  </t>
    </r>
    <r>
      <rPr>
        <b/>
        <sz val="9"/>
        <rFont val="Arial Narrow"/>
        <family val="2"/>
      </rPr>
      <t>Л</t>
    </r>
    <r>
      <rPr>
        <sz val="9"/>
        <rFont val="Arial Narrow"/>
        <family val="2"/>
      </rPr>
      <t xml:space="preserve"> - лекции,  </t>
    </r>
    <r>
      <rPr>
        <b/>
        <sz val="9"/>
        <rFont val="Arial Narrow"/>
        <family val="2"/>
      </rPr>
      <t>ЛУ</t>
    </r>
    <r>
      <rPr>
        <sz val="9"/>
        <rFont val="Arial Narrow"/>
        <family val="2"/>
      </rPr>
      <t xml:space="preserve"> - лабораторни упражнения,  </t>
    </r>
    <r>
      <rPr>
        <b/>
        <sz val="9"/>
        <rFont val="Arial Narrow"/>
        <family val="2"/>
      </rPr>
      <t>СУ</t>
    </r>
    <r>
      <rPr>
        <sz val="9"/>
        <rFont val="Arial Narrow"/>
        <family val="2"/>
      </rPr>
      <t xml:space="preserve"> - семинарни занятия,  </t>
    </r>
    <r>
      <rPr>
        <b/>
        <sz val="9"/>
        <rFont val="Arial Narrow"/>
        <family val="2"/>
      </rPr>
      <t>ПУ</t>
    </r>
    <r>
      <rPr>
        <sz val="9"/>
        <rFont val="Arial Narrow"/>
        <family val="2"/>
      </rPr>
      <t xml:space="preserve"> - практически упражнения</t>
    </r>
  </si>
  <si>
    <t>Общо за втората година</t>
  </si>
  <si>
    <t>Аудиторна заетост</t>
  </si>
  <si>
    <t>Общо за първи семестър</t>
  </si>
  <si>
    <t>Общо за първата година</t>
  </si>
  <si>
    <t>Общ хорариум за курса на обучение:</t>
  </si>
  <si>
    <t>лекции:</t>
  </si>
  <si>
    <t>Аудиторна заетост:</t>
  </si>
  <si>
    <t>упражнения:</t>
  </si>
  <si>
    <t>Извънаудиторна заетост (учебни практики):</t>
  </si>
  <si>
    <t>Брой изпити за курса на обучение:</t>
  </si>
  <si>
    <t>Брой текущи оценки:</t>
  </si>
  <si>
    <t>Параметри на учебния процес:</t>
  </si>
  <si>
    <t xml:space="preserve"> - семинарни</t>
  </si>
  <si>
    <t xml:space="preserve"> - лабораторни</t>
  </si>
  <si>
    <t xml:space="preserve"> - практически</t>
  </si>
  <si>
    <t>Основи на теорията на явлението взрив и на взривните вещества</t>
  </si>
  <si>
    <t>Чисти взривни химически съединения и суровини за производство на взривни материали</t>
  </si>
  <si>
    <t>Обемни взривове - същност и основни характеристики</t>
  </si>
  <si>
    <t>Инженерен софтуер</t>
  </si>
  <si>
    <t>Технология и организация на производството на нитроестерни и пластични
експлозиви</t>
  </si>
  <si>
    <t>Технология и организация на производството на взривни устройства -средства за взривяване</t>
  </si>
  <si>
    <t>Основи на пиротехниката.Производство на пиротехнически изделия</t>
  </si>
  <si>
    <t>Технология на взривните работи в открити и подземни обекти и при специални взривни работи</t>
  </si>
  <si>
    <t>Европейската спогодба по АДР, класификация. Методи за изпитване, транспортиране и съхранение на взривни материали</t>
  </si>
  <si>
    <t>Безопасност на труда при производство и употреба на взривни материали</t>
  </si>
  <si>
    <t>ОБРАЗОВАТЕЛНО КВАЛИФИКАЦИОННА СТЕПЕН "МАГИСТЪР"</t>
  </si>
  <si>
    <t>СПЕЦИАЛНОСТ "ТЕХНИКА И ТЕХНОЛОГИЯ НА ВЗРИВНИТЕ РАБОТИ - ПРОИЗВОДСТВО НА ВЗРИВНИ МАТЕРИАЛИ"</t>
  </si>
  <si>
    <t>ПРОФЕСИОНАЛНО НАПРАВЛЕНИЕ  5.7  "АРХИТЕКТУРА, СТРОИТЕЛСТВО И ГЕОДЕЗИЯ"</t>
  </si>
  <si>
    <t>Преддипломна практика - 10 дни (60 ак.ч.)</t>
  </si>
  <si>
    <t>Подготовка и защита на дипломна работа</t>
  </si>
  <si>
    <t>13+1</t>
  </si>
  <si>
    <t>Контрол и методи за изпитване на ВМ</t>
  </si>
  <si>
    <t>Управление на човешките ресурси</t>
  </si>
  <si>
    <t>60 часа</t>
  </si>
  <si>
    <t>МАГИСТЪР</t>
  </si>
  <si>
    <t>СРОК НА ОБУЧЕНИЕ</t>
  </si>
  <si>
    <t>ДЕКАН:</t>
  </si>
  <si>
    <t xml:space="preserve">     МИННОТЕХНОЛОГИЧЕН ФАКУЛТЕТ</t>
  </si>
  <si>
    <t>5.7. АРХИТЕКТУРА, СТРОИТЕЛСТВО И ГЕОДЕЗИЯ</t>
  </si>
  <si>
    <t>ТЕХНИКА И ТЕХНОЛОГИЯ НА ВЗРИВНИТЕ РАБОТИ - ПРОИЗВОДСТВО НА ВЗРИВНИ МАТЕРИАЛИ</t>
  </si>
  <si>
    <t>ПРОФЕСИОНАЛНО НАПРАВЛЕНИЕ:</t>
  </si>
  <si>
    <t>СПЕЦИАЛНОСТ:</t>
  </si>
  <si>
    <t>ОБРАЗОВАТЕЛНО- КВАЛИФИКАЦИОННА СТЕПЕН:</t>
  </si>
  <si>
    <t>ИНЖЕНЕР ПО ТЕХНИКА И ТЕХНОЛОГИЯ НА ВЗРИВНИТЕ РАБОТИ - ПРОИЗВОДСТВО НА ВЗРИВНИ МАТЕРИАЛИ</t>
  </si>
  <si>
    <t>ПРОФЕСИОНАЛНА КВАЛИФИКАЦИЯ</t>
  </si>
  <si>
    <t>ФОРМА НА ОБУЧЕНИЕ</t>
  </si>
  <si>
    <t>.</t>
  </si>
  <si>
    <t>РЪКОВОДИТЕЛ КАТЕДРА "ПОДЗЕМНО СТРОИТЕЛСТВО" :</t>
  </si>
  <si>
    <t xml:space="preserve">                </t>
  </si>
  <si>
    <t>София, 2021 г.</t>
  </si>
  <si>
    <t>( проф. дн В.Митков )</t>
  </si>
  <si>
    <t xml:space="preserve">Приет на заседание на АС на МГУ “Св. Ив. Рилски”: </t>
  </si>
  <si>
    <t>Технология и организация на производството на прахообразни, грубодисперсни, водонапълнени и емулсионни експлозиви</t>
  </si>
  <si>
    <r>
      <t xml:space="preserve">  </t>
    </r>
    <r>
      <rPr>
        <sz val="10"/>
        <rFont val="Arial Narrow"/>
        <family val="2"/>
      </rPr>
      <t xml:space="preserve">   (</t>
    </r>
    <r>
      <rPr>
        <sz val="11"/>
        <rFont val="Arial Narrow"/>
        <family val="2"/>
      </rPr>
      <t xml:space="preserve"> проф. д-р П. Павлов</t>
    </r>
    <r>
      <rPr>
        <sz val="10"/>
        <rFont val="Arial Narrow"/>
        <family val="2"/>
      </rPr>
      <t xml:space="preserve"> )</t>
    </r>
  </si>
  <si>
    <t>ЗАДОЧНА</t>
  </si>
  <si>
    <t>2 ГОДИНИ ( ЧЕТИРИ СЕМЕСТЪРА )</t>
  </si>
  <si>
    <t>ФОРМА НА ОБУЧЕНИЕ: ЗАДОЧНА</t>
  </si>
  <si>
    <t>СРОК НА ОБУЧЕНИЕ:    2 ГОДИНИ</t>
  </si>
  <si>
    <t>Общо за четвърти семестър</t>
  </si>
  <si>
    <t>2+1</t>
  </si>
  <si>
    <t>5+1</t>
  </si>
  <si>
    <t>Четвърти</t>
  </si>
  <si>
    <t>534 часа</t>
  </si>
  <si>
    <t>474 часа</t>
  </si>
  <si>
    <t>276 часа</t>
  </si>
  <si>
    <t>198 часа</t>
  </si>
  <si>
    <t>Протокол  № 10 /06.07.2021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</si>
</sst>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.5"/>
      <name val="Arial Narrow"/>
      <family val="2"/>
    </font>
    <font>
      <u val="single"/>
      <sz val="10"/>
      <name val="Arial"/>
      <family val="2"/>
    </font>
    <font>
      <b/>
      <sz val="16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2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1" applyNumberFormat="0" applyAlignment="0" applyProtection="0"/>
    <xf numFmtId="0" fontId="5" fillId="1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4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1" fontId="18" fillId="0" borderId="8" xfId="0" applyNumberFormat="1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3" fillId="1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18" fillId="0" borderId="0" xfId="0" applyFont="1" applyAlignment="1">
      <alignment wrapText="1"/>
    </xf>
    <xf numFmtId="1" fontId="23" fillId="1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" fontId="36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23" fillId="8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1" fontId="23" fillId="8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horizontal="center" vertical="center" wrapText="1"/>
    </xf>
    <xf numFmtId="1" fontId="23" fillId="7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textRotation="90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 textRotation="90"/>
    </xf>
    <xf numFmtId="0" fontId="18" fillId="18" borderId="8" xfId="0" applyFont="1" applyFill="1" applyBorder="1" applyAlignment="1">
      <alignment horizontal="center" vertical="center" textRotation="90"/>
    </xf>
    <xf numFmtId="0" fontId="18" fillId="18" borderId="0" xfId="0" applyFont="1" applyFill="1" applyAlignment="1">
      <alignment vertical="center"/>
    </xf>
    <xf numFmtId="1" fontId="23" fillId="7" borderId="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23" fillId="10" borderId="13" xfId="0" applyFont="1" applyFill="1" applyBorder="1" applyAlignment="1">
      <alignment horizontal="right" vertical="center" wrapText="1"/>
    </xf>
    <xf numFmtId="0" fontId="23" fillId="10" borderId="14" xfId="0" applyFont="1" applyFill="1" applyBorder="1" applyAlignment="1">
      <alignment horizontal="right" vertical="center" wrapText="1"/>
    </xf>
    <xf numFmtId="0" fontId="23" fillId="10" borderId="15" xfId="0" applyFont="1" applyFill="1" applyBorder="1" applyAlignment="1">
      <alignment horizontal="right" vertical="center" wrapText="1"/>
    </xf>
    <xf numFmtId="0" fontId="23" fillId="8" borderId="16" xfId="0" applyFont="1" applyFill="1" applyBorder="1" applyAlignment="1">
      <alignment horizontal="right" vertical="center"/>
    </xf>
    <xf numFmtId="0" fontId="23" fillId="8" borderId="17" xfId="0" applyFont="1" applyFill="1" applyBorder="1" applyAlignment="1">
      <alignment horizontal="right" vertical="center"/>
    </xf>
    <xf numFmtId="0" fontId="23" fillId="8" borderId="18" xfId="0" applyFont="1" applyFill="1" applyBorder="1" applyAlignment="1">
      <alignment horizontal="right" vertical="center"/>
    </xf>
    <xf numFmtId="0" fontId="23" fillId="8" borderId="19" xfId="0" applyFont="1" applyFill="1" applyBorder="1" applyAlignment="1">
      <alignment horizontal="right" vertical="center"/>
    </xf>
    <xf numFmtId="0" fontId="23" fillId="8" borderId="20" xfId="0" applyFont="1" applyFill="1" applyBorder="1" applyAlignment="1">
      <alignment horizontal="right" vertical="center"/>
    </xf>
    <xf numFmtId="0" fontId="23" fillId="8" borderId="21" xfId="0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textRotation="90"/>
    </xf>
    <xf numFmtId="0" fontId="18" fillId="0" borderId="23" xfId="0" applyFont="1" applyFill="1" applyBorder="1" applyAlignment="1">
      <alignment horizontal="center" vertical="center" textRotation="90"/>
    </xf>
    <xf numFmtId="0" fontId="18" fillId="0" borderId="24" xfId="0" applyFont="1" applyFill="1" applyBorder="1" applyAlignment="1">
      <alignment horizontal="center" vertical="center" textRotation="90"/>
    </xf>
    <xf numFmtId="0" fontId="18" fillId="0" borderId="8" xfId="0" applyFont="1" applyFill="1" applyBorder="1" applyAlignment="1">
      <alignment horizontal="center" vertical="center" textRotation="90"/>
    </xf>
    <xf numFmtId="0" fontId="22" fillId="7" borderId="8" xfId="0" applyFont="1" applyFill="1" applyBorder="1" applyAlignment="1">
      <alignment horizontal="right" vertical="center" wrapText="1"/>
    </xf>
    <xf numFmtId="0" fontId="22" fillId="7" borderId="1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2" fontId="18" fillId="0" borderId="8" xfId="0" applyNumberFormat="1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11</xdr:col>
      <xdr:colOff>114300</xdr:colOff>
      <xdr:row>2</xdr:row>
      <xdr:rowOff>57150</xdr:rowOff>
    </xdr:to>
    <xdr:sp>
      <xdr:nvSpPr>
        <xdr:cNvPr id="1" name="WordArt 3"/>
        <xdr:cNvSpPr>
          <a:spLocks/>
        </xdr:cNvSpPr>
      </xdr:nvSpPr>
      <xdr:spPr>
        <a:xfrm>
          <a:off x="1257300" y="276225"/>
          <a:ext cx="52768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239">
              <a:ln w="317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Narrow"/>
              <a:cs typeface="Arial Narrow"/>
            </a:rPr>
            <a:t>МИННО-ГЕОЛОЖКИ УНИВЕРСИТЕТ “СВ. ИВАН РИЛСКИ”</a:t>
          </a:r>
        </a:p>
      </xdr:txBody>
    </xdr:sp>
    <xdr:clientData/>
  </xdr:twoCellAnchor>
  <xdr:twoCellAnchor>
    <xdr:from>
      <xdr:col>6</xdr:col>
      <xdr:colOff>47625</xdr:colOff>
      <xdr:row>3</xdr:row>
      <xdr:rowOff>19050</xdr:rowOff>
    </xdr:from>
    <xdr:to>
      <xdr:col>7</xdr:col>
      <xdr:colOff>28575</xdr:colOff>
      <xdr:row>3</xdr:row>
      <xdr:rowOff>161925</xdr:rowOff>
    </xdr:to>
    <xdr:sp>
      <xdr:nvSpPr>
        <xdr:cNvPr id="2" name="WordArt 1"/>
        <xdr:cNvSpPr>
          <a:spLocks/>
        </xdr:cNvSpPr>
      </xdr:nvSpPr>
      <xdr:spPr>
        <a:xfrm>
          <a:off x="3486150" y="600075"/>
          <a:ext cx="5905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199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Narrow"/>
              <a:cs typeface="Arial Narrow"/>
            </a:rPr>
            <a:t>СОФИЯ</a:t>
          </a:r>
        </a:p>
      </xdr:txBody>
    </xdr:sp>
    <xdr:clientData/>
  </xdr:twoCellAnchor>
  <xdr:twoCellAnchor>
    <xdr:from>
      <xdr:col>1</xdr:col>
      <xdr:colOff>38100</xdr:colOff>
      <xdr:row>3</xdr:row>
      <xdr:rowOff>228600</xdr:rowOff>
    </xdr:from>
    <xdr:to>
      <xdr:col>11</xdr:col>
      <xdr:colOff>476250</xdr:colOff>
      <xdr:row>3</xdr:row>
      <xdr:rowOff>228600</xdr:rowOff>
    </xdr:to>
    <xdr:sp>
      <xdr:nvSpPr>
        <xdr:cNvPr id="3" name="Line 2"/>
        <xdr:cNvSpPr>
          <a:spLocks/>
        </xdr:cNvSpPr>
      </xdr:nvSpPr>
      <xdr:spPr>
        <a:xfrm>
          <a:off x="428625" y="809625"/>
          <a:ext cx="6467475" cy="0"/>
        </a:xfrm>
        <a:prstGeom prst="line">
          <a:avLst/>
        </a:prstGeom>
        <a:noFill/>
        <a:ln w="38100" cmpd="dbl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47625</xdr:rowOff>
    </xdr:from>
    <xdr:to>
      <xdr:col>2</xdr:col>
      <xdr:colOff>142875</xdr:colOff>
      <xdr:row>3</xdr:row>
      <xdr:rowOff>133350</xdr:rowOff>
    </xdr:to>
    <xdr:pic>
      <xdr:nvPicPr>
        <xdr:cNvPr id="4" name="Picture 3" descr="MGU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24</xdr:row>
      <xdr:rowOff>190500</xdr:rowOff>
    </xdr:from>
    <xdr:to>
      <xdr:col>8</xdr:col>
      <xdr:colOff>361950</xdr:colOff>
      <xdr:row>24</xdr:row>
      <xdr:rowOff>190500</xdr:rowOff>
    </xdr:to>
    <xdr:sp>
      <xdr:nvSpPr>
        <xdr:cNvPr id="5" name="Straight Connector 2"/>
        <xdr:cNvSpPr>
          <a:spLocks/>
        </xdr:cNvSpPr>
      </xdr:nvSpPr>
      <xdr:spPr>
        <a:xfrm>
          <a:off x="3762375" y="7829550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152400</xdr:rowOff>
    </xdr:from>
    <xdr:to>
      <xdr:col>10</xdr:col>
      <xdr:colOff>514350</xdr:colOff>
      <xdr:row>29</xdr:row>
      <xdr:rowOff>152400</xdr:rowOff>
    </xdr:to>
    <xdr:sp>
      <xdr:nvSpPr>
        <xdr:cNvPr id="6" name="Straight Connector 7"/>
        <xdr:cNvSpPr>
          <a:spLocks/>
        </xdr:cNvSpPr>
      </xdr:nvSpPr>
      <xdr:spPr>
        <a:xfrm>
          <a:off x="5200650" y="90773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Zeros="0" zoomScalePageLayoutView="0" workbookViewId="0" topLeftCell="A13">
      <selection activeCell="J26" sqref="J26"/>
    </sheetView>
  </sheetViews>
  <sheetFormatPr defaultColWidth="9.140625" defaultRowHeight="12.75"/>
  <cols>
    <col min="1" max="1" width="5.8515625" style="0" customWidth="1"/>
    <col min="6" max="7" width="9.140625" style="0" customWidth="1"/>
    <col min="11" max="11" width="8.140625" style="0" customWidth="1"/>
    <col min="12" max="12" width="7.140625" style="0" customWidth="1"/>
  </cols>
  <sheetData>
    <row r="1" ht="20.25">
      <c r="B1" s="35"/>
    </row>
    <row r="2" ht="12.75">
      <c r="B2" s="36"/>
    </row>
    <row r="3" ht="12.75">
      <c r="B3" s="36"/>
    </row>
    <row r="4" ht="20.25">
      <c r="B4" s="37"/>
    </row>
    <row r="6" spans="2:12" ht="20.25">
      <c r="B6" s="66" t="s">
        <v>63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ht="23.25" customHeight="1">
      <c r="B7" s="38"/>
    </row>
    <row r="8" spans="2:6" ht="25.5">
      <c r="B8" s="73"/>
      <c r="C8" s="73"/>
      <c r="D8" s="73"/>
      <c r="E8" s="73"/>
      <c r="F8" s="73"/>
    </row>
    <row r="9" spans="2:12" ht="25.5" customHeight="1">
      <c r="B9" s="67" t="s">
        <v>0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2:6" ht="18">
      <c r="B10" s="74"/>
      <c r="C10" s="74"/>
      <c r="D10" s="74"/>
      <c r="E10" s="74"/>
      <c r="F10" s="74"/>
    </row>
    <row r="11" spans="2:6" ht="18">
      <c r="B11" s="74"/>
      <c r="C11" s="74"/>
      <c r="D11" s="74"/>
      <c r="E11" s="74"/>
      <c r="F11" s="74"/>
    </row>
    <row r="12" spans="2:12" ht="54" customHeight="1">
      <c r="B12" s="71" t="s">
        <v>66</v>
      </c>
      <c r="C12" s="71"/>
      <c r="D12" s="71"/>
      <c r="E12" s="71"/>
      <c r="F12" s="44"/>
      <c r="G12" s="68" t="s">
        <v>64</v>
      </c>
      <c r="H12" s="69"/>
      <c r="I12" s="69"/>
      <c r="J12" s="69"/>
      <c r="K12" s="69"/>
      <c r="L12" s="69"/>
    </row>
    <row r="13" spans="2:12" ht="52.5" customHeight="1">
      <c r="B13" s="71" t="s">
        <v>67</v>
      </c>
      <c r="C13" s="71"/>
      <c r="D13" s="71"/>
      <c r="E13" s="71"/>
      <c r="F13" s="45"/>
      <c r="G13" s="68" t="s">
        <v>65</v>
      </c>
      <c r="H13" s="68"/>
      <c r="I13" s="68"/>
      <c r="J13" s="68"/>
      <c r="K13" s="68"/>
      <c r="L13" s="68"/>
    </row>
    <row r="14" spans="2:12" ht="31.5" customHeight="1">
      <c r="B14" s="71" t="s">
        <v>68</v>
      </c>
      <c r="C14" s="71"/>
      <c r="D14" s="71"/>
      <c r="E14" s="71"/>
      <c r="F14" s="71"/>
      <c r="G14" s="84" t="s">
        <v>60</v>
      </c>
      <c r="H14" s="84"/>
      <c r="I14" s="84"/>
      <c r="J14" s="84"/>
      <c r="K14" s="84"/>
      <c r="L14" s="84"/>
    </row>
    <row r="15" spans="2:12" ht="62.25" customHeight="1">
      <c r="B15" s="71" t="s">
        <v>70</v>
      </c>
      <c r="C15" s="71"/>
      <c r="D15" s="71"/>
      <c r="E15" s="71"/>
      <c r="F15" s="71"/>
      <c r="G15" s="68" t="s">
        <v>69</v>
      </c>
      <c r="H15" s="68"/>
      <c r="I15" s="68"/>
      <c r="J15" s="68"/>
      <c r="K15" s="68"/>
      <c r="L15" s="68"/>
    </row>
    <row r="16" spans="2:12" ht="15.75" customHeight="1">
      <c r="B16" s="71" t="s">
        <v>71</v>
      </c>
      <c r="C16" s="71"/>
      <c r="D16" s="71"/>
      <c r="E16" s="71"/>
      <c r="F16" s="71"/>
      <c r="G16" s="70" t="s">
        <v>80</v>
      </c>
      <c r="H16" s="70"/>
      <c r="I16" s="70"/>
      <c r="J16" s="70"/>
      <c r="K16" s="70"/>
      <c r="L16" s="70"/>
    </row>
    <row r="17" spans="2:7" ht="16.5">
      <c r="B17" s="76"/>
      <c r="C17" s="76"/>
      <c r="D17" s="76"/>
      <c r="E17" s="87"/>
      <c r="F17" s="87"/>
      <c r="G17" s="47"/>
    </row>
    <row r="18" spans="2:12" ht="31.5" customHeight="1">
      <c r="B18" s="76" t="s">
        <v>61</v>
      </c>
      <c r="C18" s="76"/>
      <c r="D18" s="76"/>
      <c r="E18" s="77"/>
      <c r="F18" s="77"/>
      <c r="G18" s="72" t="s">
        <v>81</v>
      </c>
      <c r="H18" s="72"/>
      <c r="I18" s="72"/>
      <c r="J18" s="72"/>
      <c r="K18" s="72"/>
      <c r="L18" s="72"/>
    </row>
    <row r="19" spans="2:6" ht="12.75">
      <c r="B19" s="83"/>
      <c r="C19" s="83"/>
      <c r="D19" s="83"/>
      <c r="E19" s="83"/>
      <c r="F19" s="83"/>
    </row>
    <row r="20" spans="2:6" ht="12" customHeight="1">
      <c r="B20" s="83"/>
      <c r="C20" s="83"/>
      <c r="D20" s="83"/>
      <c r="E20" s="83"/>
      <c r="F20" s="83"/>
    </row>
    <row r="21" spans="2:12" ht="15.75">
      <c r="B21" s="40"/>
      <c r="C21" s="40"/>
      <c r="D21" s="39" t="s">
        <v>72</v>
      </c>
      <c r="E21" s="39"/>
      <c r="F21" s="39"/>
      <c r="G21" s="85" t="s">
        <v>77</v>
      </c>
      <c r="H21" s="85"/>
      <c r="I21" s="85"/>
      <c r="J21" s="85"/>
      <c r="K21" s="85"/>
      <c r="L21" s="85"/>
    </row>
    <row r="22" spans="2:12" ht="14.25" customHeight="1">
      <c r="B22" s="40"/>
      <c r="C22" s="40"/>
      <c r="D22" s="85"/>
      <c r="E22" s="85"/>
      <c r="F22" s="85"/>
      <c r="G22" s="82" t="s">
        <v>92</v>
      </c>
      <c r="H22" s="82"/>
      <c r="I22" s="82"/>
      <c r="J22" s="82"/>
      <c r="K22" s="82"/>
      <c r="L22" s="82"/>
    </row>
    <row r="23" spans="2:12" ht="14.25" customHeight="1">
      <c r="B23" s="40"/>
      <c r="C23" s="40"/>
      <c r="D23" s="41"/>
      <c r="E23" s="41"/>
      <c r="F23" s="41"/>
      <c r="G23" s="43"/>
      <c r="H23" s="43"/>
      <c r="I23" s="43"/>
      <c r="J23" s="43"/>
      <c r="K23" s="43"/>
      <c r="L23" s="43"/>
    </row>
    <row r="24" spans="2:6" ht="59.25" customHeight="1">
      <c r="B24" s="86"/>
      <c r="C24" s="86"/>
      <c r="D24" s="91"/>
      <c r="E24" s="91"/>
      <c r="F24" s="91"/>
    </row>
    <row r="25" spans="2:7" ht="15.75" customHeight="1">
      <c r="B25" s="71" t="s">
        <v>73</v>
      </c>
      <c r="C25" s="71"/>
      <c r="D25" s="71"/>
      <c r="E25" s="71"/>
      <c r="F25" s="71"/>
      <c r="G25" s="71"/>
    </row>
    <row r="26" spans="2:10" ht="20.25" customHeight="1">
      <c r="B26" s="39"/>
      <c r="C26" s="78" t="s">
        <v>74</v>
      </c>
      <c r="D26" s="78"/>
      <c r="E26" s="78"/>
      <c r="F26" s="39"/>
      <c r="G26" s="42" t="s">
        <v>79</v>
      </c>
      <c r="H26" s="42"/>
      <c r="I26" s="42"/>
      <c r="J26" s="42"/>
    </row>
    <row r="27" spans="2:10" ht="39.75" customHeight="1">
      <c r="B27" s="39"/>
      <c r="C27" s="39"/>
      <c r="D27" s="39"/>
      <c r="E27" s="39"/>
      <c r="F27" s="39"/>
      <c r="G27" s="42"/>
      <c r="H27" s="42"/>
      <c r="I27" s="42"/>
      <c r="J27" s="42"/>
    </row>
    <row r="28" spans="2:6" ht="12.75">
      <c r="B28" s="79"/>
      <c r="C28" s="79"/>
      <c r="D28" s="79"/>
      <c r="E28" s="79"/>
      <c r="F28" s="79"/>
    </row>
    <row r="29" spans="2:6" ht="12.75">
      <c r="B29" s="79"/>
      <c r="C29" s="79"/>
      <c r="D29" s="79"/>
      <c r="E29" s="79"/>
      <c r="F29" s="79"/>
    </row>
    <row r="30" spans="2:12" ht="12.75" customHeight="1">
      <c r="B30" s="79"/>
      <c r="C30" s="79"/>
      <c r="D30" s="79"/>
      <c r="E30" s="79"/>
      <c r="F30" s="79"/>
      <c r="I30" s="81" t="s">
        <v>62</v>
      </c>
      <c r="J30" s="81"/>
      <c r="K30" s="80"/>
      <c r="L30" s="80"/>
    </row>
    <row r="31" spans="2:12" ht="20.25" customHeight="1">
      <c r="B31" s="79"/>
      <c r="C31" s="79"/>
      <c r="D31" s="79"/>
      <c r="E31" s="79"/>
      <c r="F31" s="79"/>
      <c r="J31" s="81" t="s">
        <v>76</v>
      </c>
      <c r="K31" s="81"/>
      <c r="L31" s="81"/>
    </row>
    <row r="32" spans="2:6" ht="12.75">
      <c r="B32" s="79"/>
      <c r="C32" s="79"/>
      <c r="D32" s="79"/>
      <c r="E32" s="79"/>
      <c r="F32" s="79"/>
    </row>
    <row r="33" spans="2:6" ht="15.75">
      <c r="B33" s="83"/>
      <c r="C33" s="83"/>
      <c r="D33" s="83"/>
      <c r="E33" s="83"/>
      <c r="F33" s="39"/>
    </row>
    <row r="34" spans="2:12" ht="15.75" customHeight="1">
      <c r="B34" s="88" t="s">
        <v>75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6" ht="15.75">
      <c r="B35" s="90"/>
      <c r="C35" s="90"/>
      <c r="D35" s="90"/>
      <c r="E35" s="90"/>
      <c r="F35" s="90"/>
    </row>
    <row r="36" spans="2:12" ht="15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6" ht="15.75" customHeight="1">
      <c r="B37" s="75"/>
      <c r="C37" s="75"/>
      <c r="D37" s="75"/>
      <c r="E37" s="75"/>
      <c r="F37" s="75"/>
    </row>
  </sheetData>
  <sheetProtection selectLockedCells="1" selectUnlockedCells="1"/>
  <mergeCells count="41">
    <mergeCell ref="B11:F11"/>
    <mergeCell ref="B19:F19"/>
    <mergeCell ref="B20:F20"/>
    <mergeCell ref="D24:F24"/>
    <mergeCell ref="B12:E12"/>
    <mergeCell ref="B31:F31"/>
    <mergeCell ref="B34:L34"/>
    <mergeCell ref="J31:L31"/>
    <mergeCell ref="B17:D17"/>
    <mergeCell ref="B32:F32"/>
    <mergeCell ref="D22:F22"/>
    <mergeCell ref="B35:F35"/>
    <mergeCell ref="G14:L14"/>
    <mergeCell ref="B30:F30"/>
    <mergeCell ref="G21:L21"/>
    <mergeCell ref="B25:G25"/>
    <mergeCell ref="G15:L15"/>
    <mergeCell ref="B14:F14"/>
    <mergeCell ref="B24:C24"/>
    <mergeCell ref="E17:F17"/>
    <mergeCell ref="B15:F15"/>
    <mergeCell ref="B37:F37"/>
    <mergeCell ref="B18:D18"/>
    <mergeCell ref="E18:F18"/>
    <mergeCell ref="C26:E26"/>
    <mergeCell ref="B28:F29"/>
    <mergeCell ref="B36:L36"/>
    <mergeCell ref="K30:L30"/>
    <mergeCell ref="I30:J30"/>
    <mergeCell ref="G22:L22"/>
    <mergeCell ref="B33:E33"/>
    <mergeCell ref="B6:L6"/>
    <mergeCell ref="B9:L9"/>
    <mergeCell ref="G12:L12"/>
    <mergeCell ref="G16:L16"/>
    <mergeCell ref="B16:F16"/>
    <mergeCell ref="G18:L18"/>
    <mergeCell ref="G13:L13"/>
    <mergeCell ref="B13:E13"/>
    <mergeCell ref="B8:F8"/>
    <mergeCell ref="B10:F10"/>
  </mergeCells>
  <printOptions/>
  <pageMargins left="0.2362204724409449" right="0.2362204724409449" top="0.7480314960629921" bottom="0.35433070866141736" header="0.31496062992125984" footer="0.1181102362204724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tabSelected="1" zoomScalePageLayoutView="0" workbookViewId="0" topLeftCell="A22">
      <selection activeCell="P44" sqref="P44"/>
    </sheetView>
  </sheetViews>
  <sheetFormatPr defaultColWidth="9.140625" defaultRowHeight="12.75"/>
  <cols>
    <col min="1" max="1" width="2.57421875" style="1" customWidth="1"/>
    <col min="2" max="2" width="2.8515625" style="1" customWidth="1"/>
    <col min="3" max="3" width="4.421875" style="1" customWidth="1"/>
    <col min="4" max="4" width="7.140625" style="1" customWidth="1"/>
    <col min="5" max="5" width="35.8515625" style="2" customWidth="1"/>
    <col min="6" max="6" width="6.421875" style="3" customWidth="1"/>
    <col min="7" max="8" width="4.7109375" style="1" customWidth="1"/>
    <col min="9" max="9" width="4.57421875" style="1" customWidth="1"/>
    <col min="10" max="10" width="4.7109375" style="1" customWidth="1"/>
    <col min="11" max="11" width="5.00390625" style="1" customWidth="1"/>
    <col min="12" max="12" width="5.421875" style="1" customWidth="1"/>
    <col min="13" max="13" width="6.28125" style="4" customWidth="1"/>
    <col min="14" max="16384" width="9.140625" style="5" customWidth="1"/>
  </cols>
  <sheetData>
    <row r="1" spans="1:13" ht="1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2.75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6.5">
      <c r="A3" s="111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5" ht="13.5">
      <c r="A7" s="113" t="s">
        <v>82</v>
      </c>
      <c r="B7" s="113"/>
      <c r="C7" s="113"/>
      <c r="D7" s="113"/>
      <c r="E7" s="113"/>
    </row>
    <row r="8" spans="1:5" ht="13.5">
      <c r="A8" s="113" t="s">
        <v>83</v>
      </c>
      <c r="B8" s="113"/>
      <c r="C8" s="113"/>
      <c r="D8" s="113"/>
      <c r="E8" s="113"/>
    </row>
    <row r="9" spans="1:5" ht="15" customHeight="1">
      <c r="A9" s="7"/>
      <c r="B9" s="8"/>
      <c r="C9" s="8"/>
      <c r="D9" s="8"/>
      <c r="E9" s="8"/>
    </row>
    <row r="10" ht="20.25" customHeight="1"/>
    <row r="11" spans="1:13" ht="32.25" customHeight="1">
      <c r="A11" s="107" t="s">
        <v>1</v>
      </c>
      <c r="B11" s="107" t="s">
        <v>2</v>
      </c>
      <c r="C11" s="107" t="s">
        <v>3</v>
      </c>
      <c r="D11" s="118" t="s">
        <v>4</v>
      </c>
      <c r="E11" s="115" t="s">
        <v>5</v>
      </c>
      <c r="F11" s="118" t="s">
        <v>6</v>
      </c>
      <c r="G11" s="115" t="s">
        <v>7</v>
      </c>
      <c r="H11" s="115"/>
      <c r="I11" s="115" t="s">
        <v>8</v>
      </c>
      <c r="J11" s="115"/>
      <c r="K11" s="115"/>
      <c r="L11" s="116" t="s">
        <v>27</v>
      </c>
      <c r="M11" s="114" t="s">
        <v>9</v>
      </c>
    </row>
    <row r="12" spans="1:13" ht="36" customHeight="1">
      <c r="A12" s="107"/>
      <c r="B12" s="107"/>
      <c r="C12" s="107"/>
      <c r="D12" s="118"/>
      <c r="E12" s="115"/>
      <c r="F12" s="118"/>
      <c r="G12" s="10" t="s">
        <v>10</v>
      </c>
      <c r="H12" s="10" t="s">
        <v>11</v>
      </c>
      <c r="I12" s="9" t="s">
        <v>12</v>
      </c>
      <c r="J12" s="10" t="s">
        <v>13</v>
      </c>
      <c r="K12" s="10" t="s">
        <v>14</v>
      </c>
      <c r="L12" s="117"/>
      <c r="M12" s="114"/>
    </row>
    <row r="13" spans="1:13" ht="25.5" customHeight="1">
      <c r="A13" s="107" t="s">
        <v>15</v>
      </c>
      <c r="B13" s="107" t="s">
        <v>16</v>
      </c>
      <c r="C13" s="10">
        <v>1</v>
      </c>
      <c r="D13" s="10">
        <v>232143</v>
      </c>
      <c r="E13" s="32" t="s">
        <v>41</v>
      </c>
      <c r="F13" s="9" t="s">
        <v>17</v>
      </c>
      <c r="G13" s="10">
        <v>30</v>
      </c>
      <c r="H13" s="10">
        <v>15</v>
      </c>
      <c r="I13" s="10">
        <v>15</v>
      </c>
      <c r="J13" s="10"/>
      <c r="K13" s="10"/>
      <c r="L13" s="10">
        <v>45</v>
      </c>
      <c r="M13" s="12">
        <v>7</v>
      </c>
    </row>
    <row r="14" spans="1:13" ht="38.25" customHeight="1">
      <c r="A14" s="107"/>
      <c r="B14" s="107"/>
      <c r="C14" s="10">
        <v>2</v>
      </c>
      <c r="D14" s="10">
        <v>232149</v>
      </c>
      <c r="E14" s="11" t="s">
        <v>42</v>
      </c>
      <c r="F14" s="9" t="s">
        <v>17</v>
      </c>
      <c r="G14" s="10">
        <v>30</v>
      </c>
      <c r="H14" s="10">
        <v>15</v>
      </c>
      <c r="I14" s="10">
        <v>15</v>
      </c>
      <c r="J14" s="10"/>
      <c r="K14" s="10"/>
      <c r="L14" s="10">
        <v>45</v>
      </c>
      <c r="M14" s="12">
        <v>7</v>
      </c>
    </row>
    <row r="15" spans="1:13" ht="24" customHeight="1">
      <c r="A15" s="107"/>
      <c r="B15" s="107"/>
      <c r="C15" s="10">
        <v>3</v>
      </c>
      <c r="D15" s="10">
        <v>232156</v>
      </c>
      <c r="E15" s="11" t="s">
        <v>57</v>
      </c>
      <c r="F15" s="9" t="s">
        <v>17</v>
      </c>
      <c r="G15" s="10">
        <v>15</v>
      </c>
      <c r="H15" s="10">
        <v>15</v>
      </c>
      <c r="I15" s="10">
        <v>15</v>
      </c>
      <c r="J15" s="10"/>
      <c r="K15" s="10"/>
      <c r="L15" s="10">
        <v>30</v>
      </c>
      <c r="M15" s="12">
        <v>5</v>
      </c>
    </row>
    <row r="16" spans="1:13" ht="43.5" customHeight="1">
      <c r="A16" s="107"/>
      <c r="B16" s="107"/>
      <c r="C16" s="10">
        <v>4</v>
      </c>
      <c r="D16" s="10">
        <v>232144</v>
      </c>
      <c r="E16" s="46" t="s">
        <v>78</v>
      </c>
      <c r="F16" s="9" t="s">
        <v>17</v>
      </c>
      <c r="G16" s="10">
        <v>30</v>
      </c>
      <c r="H16" s="10">
        <v>15</v>
      </c>
      <c r="I16" s="10">
        <v>15</v>
      </c>
      <c r="J16" s="10"/>
      <c r="K16" s="10"/>
      <c r="L16" s="10">
        <v>45</v>
      </c>
      <c r="M16" s="12">
        <v>7</v>
      </c>
    </row>
    <row r="17" spans="1:13" ht="17.25" customHeight="1">
      <c r="A17" s="107"/>
      <c r="B17" s="107"/>
      <c r="C17" s="108" t="s">
        <v>28</v>
      </c>
      <c r="D17" s="108"/>
      <c r="E17" s="108"/>
      <c r="F17" s="13">
        <v>4</v>
      </c>
      <c r="G17" s="14">
        <f>G13+G14+G15+G16</f>
        <v>105</v>
      </c>
      <c r="H17" s="14">
        <f>H13+H14+H15+H16</f>
        <v>60</v>
      </c>
      <c r="I17" s="14">
        <f>I13+I14+I15+I16</f>
        <v>60</v>
      </c>
      <c r="J17" s="14">
        <f>J13+J14+J15+J16+J18</f>
        <v>0</v>
      </c>
      <c r="K17" s="14">
        <f>K13+K14+K15+K16+K18</f>
        <v>0</v>
      </c>
      <c r="L17" s="14">
        <f>L13+L14+L15+L16</f>
        <v>165</v>
      </c>
      <c r="M17" s="65">
        <f>M13+M14+M15+M16</f>
        <v>26</v>
      </c>
    </row>
    <row r="18" spans="1:13" s="64" customFormat="1" ht="17.25" customHeight="1">
      <c r="A18" s="107"/>
      <c r="B18" s="63"/>
      <c r="C18" s="10">
        <v>5</v>
      </c>
      <c r="D18" s="10">
        <v>232136</v>
      </c>
      <c r="E18" s="11" t="s">
        <v>44</v>
      </c>
      <c r="F18" s="9" t="s">
        <v>17</v>
      </c>
      <c r="G18" s="10">
        <v>8</v>
      </c>
      <c r="H18" s="10">
        <v>15</v>
      </c>
      <c r="I18" s="10">
        <v>15</v>
      </c>
      <c r="J18" s="10"/>
      <c r="K18" s="10"/>
      <c r="L18" s="10">
        <v>23</v>
      </c>
      <c r="M18" s="12">
        <v>4</v>
      </c>
    </row>
    <row r="19" spans="1:13" ht="40.5" customHeight="1">
      <c r="A19" s="107"/>
      <c r="B19" s="107" t="s">
        <v>18</v>
      </c>
      <c r="C19" s="10">
        <v>6</v>
      </c>
      <c r="D19" s="10">
        <v>232145</v>
      </c>
      <c r="E19" s="28" t="s">
        <v>45</v>
      </c>
      <c r="F19" s="9" t="s">
        <v>17</v>
      </c>
      <c r="G19" s="10">
        <v>25</v>
      </c>
      <c r="H19" s="10">
        <v>15</v>
      </c>
      <c r="I19" s="10">
        <v>15</v>
      </c>
      <c r="J19" s="10"/>
      <c r="K19" s="10"/>
      <c r="L19" s="10">
        <v>40</v>
      </c>
      <c r="M19" s="12">
        <v>6</v>
      </c>
    </row>
    <row r="20" spans="1:13" ht="23.25" customHeight="1">
      <c r="A20" s="107"/>
      <c r="B20" s="107"/>
      <c r="C20" s="10">
        <v>7</v>
      </c>
      <c r="D20" s="10">
        <v>232172</v>
      </c>
      <c r="E20" s="28" t="s">
        <v>43</v>
      </c>
      <c r="F20" s="9" t="s">
        <v>17</v>
      </c>
      <c r="G20" s="10">
        <v>15</v>
      </c>
      <c r="H20" s="10">
        <v>15</v>
      </c>
      <c r="I20" s="10">
        <v>15</v>
      </c>
      <c r="J20" s="10"/>
      <c r="K20" s="10"/>
      <c r="L20" s="10">
        <v>30</v>
      </c>
      <c r="M20" s="12">
        <v>5</v>
      </c>
    </row>
    <row r="21" spans="1:13" ht="26.25" customHeight="1">
      <c r="A21" s="107"/>
      <c r="B21" s="107"/>
      <c r="C21" s="10">
        <v>8</v>
      </c>
      <c r="D21" s="10">
        <v>232146</v>
      </c>
      <c r="E21" s="28" t="s">
        <v>46</v>
      </c>
      <c r="F21" s="9" t="s">
        <v>17</v>
      </c>
      <c r="G21" s="10">
        <v>30</v>
      </c>
      <c r="H21" s="10">
        <v>15</v>
      </c>
      <c r="I21" s="10">
        <v>15</v>
      </c>
      <c r="J21" s="10"/>
      <c r="K21" s="10"/>
      <c r="L21" s="10">
        <v>45</v>
      </c>
      <c r="M21" s="12">
        <v>7</v>
      </c>
    </row>
    <row r="22" spans="1:13" ht="15" customHeight="1">
      <c r="A22" s="107"/>
      <c r="B22" s="107"/>
      <c r="C22" s="108" t="s">
        <v>20</v>
      </c>
      <c r="D22" s="109"/>
      <c r="E22" s="109"/>
      <c r="F22" s="13">
        <v>4</v>
      </c>
      <c r="G22" s="14">
        <f>SUM(G18:G21)</f>
        <v>78</v>
      </c>
      <c r="H22" s="14">
        <f>SUM(H18:H21)</f>
        <v>60</v>
      </c>
      <c r="I22" s="14">
        <f>SUM(I18:I21)</f>
        <v>60</v>
      </c>
      <c r="J22" s="14">
        <f>SUM(J19:J21)</f>
        <v>0</v>
      </c>
      <c r="K22" s="14">
        <f>SUM(K19:K21)</f>
        <v>0</v>
      </c>
      <c r="L22" s="14">
        <f>SUM(L18:L21)</f>
        <v>138</v>
      </c>
      <c r="M22" s="65">
        <f>SUM(M18:M21)</f>
        <v>22</v>
      </c>
    </row>
    <row r="23" spans="1:13" ht="19.5" customHeight="1">
      <c r="A23" s="100" t="s">
        <v>29</v>
      </c>
      <c r="B23" s="101"/>
      <c r="C23" s="101"/>
      <c r="D23" s="101"/>
      <c r="E23" s="102"/>
      <c r="F23" s="48">
        <f aca="true" t="shared" si="0" ref="F23:M23">SUM(F17,F22)</f>
        <v>8</v>
      </c>
      <c r="G23" s="48">
        <f t="shared" si="0"/>
        <v>183</v>
      </c>
      <c r="H23" s="48">
        <f t="shared" si="0"/>
        <v>120</v>
      </c>
      <c r="I23" s="48">
        <f t="shared" si="0"/>
        <v>120</v>
      </c>
      <c r="J23" s="48">
        <f t="shared" si="0"/>
        <v>0</v>
      </c>
      <c r="K23" s="48">
        <f t="shared" si="0"/>
        <v>0</v>
      </c>
      <c r="L23" s="48">
        <f t="shared" si="0"/>
        <v>303</v>
      </c>
      <c r="M23" s="48">
        <f t="shared" si="0"/>
        <v>48</v>
      </c>
    </row>
    <row r="24" spans="1:13" s="64" customFormat="1" ht="19.5" customHeight="1">
      <c r="A24" s="104" t="s">
        <v>21</v>
      </c>
      <c r="B24" s="104" t="s">
        <v>22</v>
      </c>
      <c r="C24" s="10">
        <v>9</v>
      </c>
      <c r="D24" s="10">
        <v>272147</v>
      </c>
      <c r="E24" s="28" t="s">
        <v>58</v>
      </c>
      <c r="F24" s="9" t="s">
        <v>17</v>
      </c>
      <c r="G24" s="10">
        <v>15</v>
      </c>
      <c r="H24" s="10">
        <v>15</v>
      </c>
      <c r="I24" s="10">
        <v>15</v>
      </c>
      <c r="J24" s="10"/>
      <c r="K24" s="10"/>
      <c r="L24" s="10">
        <v>30</v>
      </c>
      <c r="M24" s="12">
        <v>6</v>
      </c>
    </row>
    <row r="25" spans="1:13" s="64" customFormat="1" ht="30.75" customHeight="1">
      <c r="A25" s="105"/>
      <c r="B25" s="105"/>
      <c r="C25" s="10">
        <v>10</v>
      </c>
      <c r="D25" s="10">
        <v>232147</v>
      </c>
      <c r="E25" s="28" t="s">
        <v>47</v>
      </c>
      <c r="F25" s="9" t="s">
        <v>17</v>
      </c>
      <c r="G25" s="10">
        <v>23</v>
      </c>
      <c r="H25" s="10">
        <v>23</v>
      </c>
      <c r="I25" s="10">
        <v>23</v>
      </c>
      <c r="J25" s="10"/>
      <c r="K25" s="10"/>
      <c r="L25" s="10">
        <v>46</v>
      </c>
      <c r="M25" s="12">
        <v>7</v>
      </c>
    </row>
    <row r="26" spans="1:13" ht="41.25" customHeight="1">
      <c r="A26" s="105"/>
      <c r="B26" s="105"/>
      <c r="C26" s="51">
        <v>11</v>
      </c>
      <c r="D26" s="51">
        <v>232173</v>
      </c>
      <c r="E26" s="52" t="s">
        <v>48</v>
      </c>
      <c r="F26" s="53" t="s">
        <v>17</v>
      </c>
      <c r="G26" s="51">
        <v>20</v>
      </c>
      <c r="H26" s="51">
        <v>15</v>
      </c>
      <c r="I26" s="51">
        <v>15</v>
      </c>
      <c r="J26" s="51"/>
      <c r="K26" s="51"/>
      <c r="L26" s="51">
        <v>35</v>
      </c>
      <c r="M26" s="54">
        <v>5</v>
      </c>
    </row>
    <row r="27" spans="1:14" ht="16.5" customHeight="1">
      <c r="A27" s="105"/>
      <c r="B27" s="106"/>
      <c r="C27" s="103" t="s">
        <v>23</v>
      </c>
      <c r="D27" s="103"/>
      <c r="E27" s="103"/>
      <c r="F27" s="57">
        <v>3</v>
      </c>
      <c r="G27" s="58">
        <f>SUM(G24:G26)</f>
        <v>58</v>
      </c>
      <c r="H27" s="58">
        <f>SUM(H24:H26)</f>
        <v>53</v>
      </c>
      <c r="I27" s="58">
        <f>SUM(I24:I26)</f>
        <v>53</v>
      </c>
      <c r="J27" s="58">
        <f>SUM(J26:J26)</f>
        <v>0</v>
      </c>
      <c r="K27" s="58">
        <f>SUM(K26:K26)</f>
        <v>0</v>
      </c>
      <c r="L27" s="58">
        <f>SUM(L24:L26)</f>
        <v>111</v>
      </c>
      <c r="M27" s="58">
        <f>SUM(M24:M26)</f>
        <v>18</v>
      </c>
      <c r="N27" s="15"/>
    </row>
    <row r="28" spans="1:14" ht="43.5" customHeight="1">
      <c r="A28" s="105"/>
      <c r="B28" s="104" t="s">
        <v>87</v>
      </c>
      <c r="C28" s="51">
        <v>12</v>
      </c>
      <c r="D28" s="51">
        <v>232153</v>
      </c>
      <c r="E28" s="52" t="s">
        <v>49</v>
      </c>
      <c r="F28" s="53" t="s">
        <v>17</v>
      </c>
      <c r="G28" s="51">
        <v>20</v>
      </c>
      <c r="H28" s="51">
        <v>10</v>
      </c>
      <c r="I28" s="51">
        <v>10</v>
      </c>
      <c r="J28" s="51"/>
      <c r="K28" s="51"/>
      <c r="L28" s="51">
        <v>30</v>
      </c>
      <c r="M28" s="54">
        <v>4</v>
      </c>
      <c r="N28" s="15"/>
    </row>
    <row r="29" spans="1:14" ht="40.5" customHeight="1">
      <c r="A29" s="105"/>
      <c r="B29" s="105"/>
      <c r="C29" s="51">
        <v>13</v>
      </c>
      <c r="D29" s="51">
        <v>232154</v>
      </c>
      <c r="E29" s="52" t="s">
        <v>50</v>
      </c>
      <c r="F29" s="53" t="s">
        <v>17</v>
      </c>
      <c r="G29" s="51">
        <v>15</v>
      </c>
      <c r="H29" s="51">
        <v>15</v>
      </c>
      <c r="I29" s="51">
        <v>15</v>
      </c>
      <c r="J29" s="51"/>
      <c r="K29" s="51"/>
      <c r="L29" s="51">
        <v>30</v>
      </c>
      <c r="M29" s="54">
        <v>4</v>
      </c>
      <c r="N29" s="15"/>
    </row>
    <row r="30" spans="1:14" ht="24" customHeight="1">
      <c r="A30" s="105"/>
      <c r="B30" s="106"/>
      <c r="C30" s="51">
        <v>14</v>
      </c>
      <c r="D30" s="51">
        <v>232152</v>
      </c>
      <c r="E30" s="52" t="s">
        <v>54</v>
      </c>
      <c r="F30" s="53" t="s">
        <v>19</v>
      </c>
      <c r="G30" s="51"/>
      <c r="H30" s="51"/>
      <c r="I30" s="51"/>
      <c r="J30" s="51"/>
      <c r="K30" s="51"/>
      <c r="L30" s="51">
        <v>60</v>
      </c>
      <c r="M30" s="55">
        <v>2</v>
      </c>
      <c r="N30" s="15"/>
    </row>
    <row r="31" spans="1:14" ht="16.5" customHeight="1">
      <c r="A31" s="105"/>
      <c r="B31" s="62"/>
      <c r="C31" s="56"/>
      <c r="D31" s="56"/>
      <c r="E31" s="56" t="s">
        <v>84</v>
      </c>
      <c r="F31" s="57" t="s">
        <v>85</v>
      </c>
      <c r="G31" s="58">
        <f>SUM(G28:G30)</f>
        <v>35</v>
      </c>
      <c r="H31" s="58">
        <f aca="true" t="shared" si="1" ref="H31:M31">SUM(H28:H30)</f>
        <v>25</v>
      </c>
      <c r="I31" s="58">
        <f t="shared" si="1"/>
        <v>25</v>
      </c>
      <c r="J31" s="58">
        <f t="shared" si="1"/>
        <v>0</v>
      </c>
      <c r="K31" s="58">
        <f t="shared" si="1"/>
        <v>0</v>
      </c>
      <c r="L31" s="58">
        <f t="shared" si="1"/>
        <v>120</v>
      </c>
      <c r="M31" s="58">
        <f t="shared" si="1"/>
        <v>10</v>
      </c>
      <c r="N31" s="15"/>
    </row>
    <row r="32" spans="1:14" ht="18.75" customHeight="1">
      <c r="A32" s="106"/>
      <c r="B32" s="59"/>
      <c r="C32" s="51"/>
      <c r="D32" s="51"/>
      <c r="E32" s="60" t="s">
        <v>55</v>
      </c>
      <c r="F32" s="53"/>
      <c r="G32" s="51"/>
      <c r="H32" s="51"/>
      <c r="I32" s="61"/>
      <c r="J32" s="51"/>
      <c r="K32" s="61"/>
      <c r="L32" s="61"/>
      <c r="M32" s="27">
        <v>15</v>
      </c>
      <c r="N32" s="15"/>
    </row>
    <row r="33" spans="1:13" ht="19.5" customHeight="1">
      <c r="A33" s="97" t="s">
        <v>26</v>
      </c>
      <c r="B33" s="98"/>
      <c r="C33" s="98"/>
      <c r="D33" s="98"/>
      <c r="E33" s="99"/>
      <c r="F33" s="49" t="s">
        <v>86</v>
      </c>
      <c r="G33" s="50">
        <f aca="true" t="shared" si="2" ref="G33:L33">G27+G31</f>
        <v>93</v>
      </c>
      <c r="H33" s="50">
        <f t="shared" si="2"/>
        <v>78</v>
      </c>
      <c r="I33" s="50">
        <f t="shared" si="2"/>
        <v>78</v>
      </c>
      <c r="J33" s="50">
        <f t="shared" si="2"/>
        <v>0</v>
      </c>
      <c r="K33" s="50">
        <f t="shared" si="2"/>
        <v>0</v>
      </c>
      <c r="L33" s="50">
        <f t="shared" si="2"/>
        <v>231</v>
      </c>
      <c r="M33" s="50">
        <f>M27+M31+M32</f>
        <v>43</v>
      </c>
    </row>
    <row r="34" spans="1:13" ht="19.5" customHeight="1">
      <c r="A34" s="94" t="s">
        <v>24</v>
      </c>
      <c r="B34" s="95"/>
      <c r="C34" s="95"/>
      <c r="D34" s="95"/>
      <c r="E34" s="96"/>
      <c r="F34" s="16" t="s">
        <v>56</v>
      </c>
      <c r="G34" s="33">
        <f aca="true" t="shared" si="3" ref="G34:M34">SUM(G23+G33)</f>
        <v>276</v>
      </c>
      <c r="H34" s="33">
        <f t="shared" si="3"/>
        <v>198</v>
      </c>
      <c r="I34" s="16">
        <f t="shared" si="3"/>
        <v>198</v>
      </c>
      <c r="J34" s="16">
        <f t="shared" si="3"/>
        <v>0</v>
      </c>
      <c r="K34" s="16">
        <f t="shared" si="3"/>
        <v>0</v>
      </c>
      <c r="L34" s="33">
        <f t="shared" si="3"/>
        <v>534</v>
      </c>
      <c r="M34" s="16">
        <f t="shared" si="3"/>
        <v>91</v>
      </c>
    </row>
    <row r="35" spans="1:13" ht="13.5" customHeight="1">
      <c r="A35" s="17"/>
      <c r="B35" s="18"/>
      <c r="C35" s="18"/>
      <c r="D35" s="19"/>
      <c r="E35" s="18"/>
      <c r="F35" s="20"/>
      <c r="G35" s="21"/>
      <c r="H35" s="21"/>
      <c r="I35" s="21"/>
      <c r="J35" s="21"/>
      <c r="K35" s="21"/>
      <c r="L35" s="21"/>
      <c r="M35" s="21"/>
    </row>
    <row r="36" spans="1:13" ht="13.5">
      <c r="A36" s="29"/>
      <c r="B36" s="22"/>
      <c r="C36" s="22"/>
      <c r="D36" s="22"/>
      <c r="E36" s="23"/>
      <c r="F36" s="24"/>
      <c r="G36" s="22"/>
      <c r="H36" s="22"/>
      <c r="I36" s="22"/>
      <c r="J36" s="22"/>
      <c r="K36" s="22"/>
      <c r="L36" s="22"/>
      <c r="M36" s="25"/>
    </row>
    <row r="37" spans="1:13" ht="13.5">
      <c r="A37" s="26" t="s">
        <v>25</v>
      </c>
      <c r="B37" s="22"/>
      <c r="C37" s="22"/>
      <c r="D37" s="22"/>
      <c r="E37" s="23"/>
      <c r="F37" s="24"/>
      <c r="G37" s="22"/>
      <c r="H37" s="22"/>
      <c r="I37" s="22"/>
      <c r="J37" s="22"/>
      <c r="K37" s="22"/>
      <c r="L37" s="22"/>
      <c r="M37" s="25"/>
    </row>
    <row r="38" spans="1:13" ht="13.5">
      <c r="A38" s="8"/>
      <c r="B38" s="22"/>
      <c r="C38" s="22"/>
      <c r="D38" s="22"/>
      <c r="E38" s="23"/>
      <c r="F38" s="24"/>
      <c r="G38" s="22"/>
      <c r="H38" s="22"/>
      <c r="I38" s="22"/>
      <c r="J38" s="22"/>
      <c r="K38" s="22"/>
      <c r="L38" s="22"/>
      <c r="M38" s="25"/>
    </row>
    <row r="39" spans="3:13" ht="13.5">
      <c r="C39"/>
      <c r="D39"/>
      <c r="E39" s="31" t="s">
        <v>37</v>
      </c>
      <c r="F39" s="5"/>
      <c r="G39" s="22"/>
      <c r="H39" s="22"/>
      <c r="I39" s="22"/>
      <c r="J39" s="22"/>
      <c r="K39" s="22"/>
      <c r="L39" s="22"/>
      <c r="M39" s="25"/>
    </row>
    <row r="40" spans="5:10" ht="12.75">
      <c r="E40" s="30" t="s">
        <v>30</v>
      </c>
      <c r="F40" s="93"/>
      <c r="G40" s="93"/>
      <c r="H40" s="92" t="s">
        <v>88</v>
      </c>
      <c r="I40" s="92"/>
      <c r="J40" s="92"/>
    </row>
    <row r="41" spans="5:10" ht="12.75">
      <c r="E41" s="30" t="s">
        <v>32</v>
      </c>
      <c r="F41" s="93"/>
      <c r="G41" s="93"/>
      <c r="H41" s="92" t="s">
        <v>89</v>
      </c>
      <c r="I41" s="92"/>
      <c r="J41" s="92"/>
    </row>
    <row r="42" spans="5:10" ht="12.75">
      <c r="E42" s="30" t="s">
        <v>31</v>
      </c>
      <c r="F42" s="93"/>
      <c r="G42" s="93"/>
      <c r="H42" s="92" t="s">
        <v>90</v>
      </c>
      <c r="I42" s="92"/>
      <c r="J42" s="92"/>
    </row>
    <row r="43" spans="5:10" ht="12.75">
      <c r="E43" s="30" t="s">
        <v>33</v>
      </c>
      <c r="F43" s="93"/>
      <c r="G43" s="93"/>
      <c r="H43" s="34"/>
      <c r="I43" s="34"/>
      <c r="J43" s="34"/>
    </row>
    <row r="44" spans="5:10" ht="12.75">
      <c r="E44" s="30" t="s">
        <v>38</v>
      </c>
      <c r="F44" s="93"/>
      <c r="G44" s="93"/>
      <c r="H44" s="92" t="s">
        <v>91</v>
      </c>
      <c r="I44" s="92"/>
      <c r="J44" s="92"/>
    </row>
    <row r="45" spans="5:10" ht="12.75">
      <c r="E45" s="30" t="s">
        <v>39</v>
      </c>
      <c r="F45" s="93"/>
      <c r="G45" s="93"/>
      <c r="H45" s="34"/>
      <c r="I45" s="34"/>
      <c r="J45" s="34"/>
    </row>
    <row r="46" spans="5:10" ht="12.75">
      <c r="E46" s="30" t="s">
        <v>40</v>
      </c>
      <c r="F46" s="93"/>
      <c r="G46" s="93"/>
      <c r="H46" s="34"/>
      <c r="I46" s="34"/>
      <c r="J46" s="34"/>
    </row>
    <row r="47" spans="5:10" ht="15.75" customHeight="1">
      <c r="E47" s="30" t="s">
        <v>34</v>
      </c>
      <c r="F47" s="93"/>
      <c r="G47" s="93"/>
      <c r="H47" s="92" t="s">
        <v>59</v>
      </c>
      <c r="I47" s="92"/>
      <c r="J47" s="92"/>
    </row>
    <row r="48" spans="5:10" ht="12.75">
      <c r="E48" s="30" t="s">
        <v>35</v>
      </c>
      <c r="F48" s="93"/>
      <c r="G48" s="93"/>
      <c r="H48" s="92">
        <v>13</v>
      </c>
      <c r="I48" s="92"/>
      <c r="J48" s="92"/>
    </row>
    <row r="49" spans="5:10" ht="12.75">
      <c r="E49" s="30" t="s">
        <v>36</v>
      </c>
      <c r="F49" s="93"/>
      <c r="G49" s="93"/>
      <c r="H49" s="92">
        <v>1</v>
      </c>
      <c r="I49" s="92"/>
      <c r="J49" s="92"/>
    </row>
  </sheetData>
  <sheetProtection selectLockedCells="1" selectUnlockedCells="1"/>
  <mergeCells count="45">
    <mergeCell ref="B28:B30"/>
    <mergeCell ref="H40:J40"/>
    <mergeCell ref="M11:M12"/>
    <mergeCell ref="G11:H11"/>
    <mergeCell ref="I11:K11"/>
    <mergeCell ref="L11:L12"/>
    <mergeCell ref="F11:F12"/>
    <mergeCell ref="D11:D12"/>
    <mergeCell ref="E11:E12"/>
    <mergeCell ref="A1:M1"/>
    <mergeCell ref="A2:M2"/>
    <mergeCell ref="A3:M3"/>
    <mergeCell ref="A4:M4"/>
    <mergeCell ref="A7:E7"/>
    <mergeCell ref="A8:E8"/>
    <mergeCell ref="A13:A22"/>
    <mergeCell ref="B13:B17"/>
    <mergeCell ref="C17:E17"/>
    <mergeCell ref="B19:B22"/>
    <mergeCell ref="C22:E22"/>
    <mergeCell ref="A11:A12"/>
    <mergeCell ref="B11:B12"/>
    <mergeCell ref="C11:C12"/>
    <mergeCell ref="F49:G49"/>
    <mergeCell ref="F45:G45"/>
    <mergeCell ref="F46:G46"/>
    <mergeCell ref="F47:G47"/>
    <mergeCell ref="F48:G48"/>
    <mergeCell ref="F44:G44"/>
    <mergeCell ref="F42:G42"/>
    <mergeCell ref="F43:G43"/>
    <mergeCell ref="A34:E34"/>
    <mergeCell ref="A33:E33"/>
    <mergeCell ref="A23:E23"/>
    <mergeCell ref="F40:G40"/>
    <mergeCell ref="F41:G41"/>
    <mergeCell ref="C27:E27"/>
    <mergeCell ref="A24:A32"/>
    <mergeCell ref="B24:B27"/>
    <mergeCell ref="H41:J41"/>
    <mergeCell ref="H44:J44"/>
    <mergeCell ref="H47:J47"/>
    <mergeCell ref="H48:J48"/>
    <mergeCell ref="H49:J49"/>
    <mergeCell ref="H42:J42"/>
  </mergeCells>
  <printOptions horizontalCentered="1"/>
  <pageMargins left="0" right="0" top="0.7480314960629921" bottom="0" header="0.31496062992125984" footer="0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</dc:creator>
  <cp:keywords/>
  <dc:description/>
  <cp:lastModifiedBy>MTF-dekanat</cp:lastModifiedBy>
  <cp:lastPrinted>2024-04-04T08:50:56Z</cp:lastPrinted>
  <dcterms:created xsi:type="dcterms:W3CDTF">2018-06-11T08:50:35Z</dcterms:created>
  <dcterms:modified xsi:type="dcterms:W3CDTF">2024-04-08T10:19:02Z</dcterms:modified>
  <cp:category/>
  <cp:version/>
  <cp:contentType/>
  <cp:contentStatus/>
</cp:coreProperties>
</file>