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516" activeTab="0"/>
  </bookViews>
  <sheets>
    <sheet name="редовно" sheetId="1" r:id="rId1"/>
    <sheet name="задочно" sheetId="2" r:id="rId2"/>
  </sheets>
  <definedNames/>
  <calcPr fullCalcOnLoad="1"/>
</workbook>
</file>

<file path=xl/sharedStrings.xml><?xml version="1.0" encoding="utf-8"?>
<sst xmlns="http://schemas.openxmlformats.org/spreadsheetml/2006/main" count="480" uniqueCount="166">
  <si>
    <t>Л</t>
  </si>
  <si>
    <t xml:space="preserve"> </t>
  </si>
  <si>
    <t>Всички семестри са с продължителност 14 седмици.</t>
  </si>
  <si>
    <t>Математически анализ</t>
  </si>
  <si>
    <t>2*</t>
  </si>
  <si>
    <t>1*</t>
  </si>
  <si>
    <t>3*</t>
  </si>
  <si>
    <t>4+2</t>
  </si>
  <si>
    <t>4+3</t>
  </si>
  <si>
    <t>5+1</t>
  </si>
  <si>
    <t>10+3</t>
  </si>
  <si>
    <t>4+1</t>
  </si>
  <si>
    <t>8+3</t>
  </si>
  <si>
    <t>9+3</t>
  </si>
  <si>
    <t>5+0</t>
  </si>
  <si>
    <t>10+0</t>
  </si>
  <si>
    <t>10+2</t>
  </si>
  <si>
    <t>8+6</t>
  </si>
  <si>
    <t>9+2</t>
  </si>
  <si>
    <t>37+14</t>
  </si>
  <si>
    <t>37+7</t>
  </si>
  <si>
    <t>UNIVERSITY OF MINING AND GEOLOGY "ST. IVAN RILSKI"</t>
  </si>
  <si>
    <t>SOFIA</t>
  </si>
  <si>
    <t>FACULTY OF MINING AND ELECTROMECHANICS</t>
  </si>
  <si>
    <t>CURRICULUM</t>
  </si>
  <si>
    <t>VOCATIONAL FIELD</t>
  </si>
  <si>
    <t>COURSE OF STUDY</t>
  </si>
  <si>
    <t>EDUCATIONAL AND QUALIFICATION DEGREE</t>
  </si>
  <si>
    <t xml:space="preserve">VOCATIONAL QUALIFICATION </t>
  </si>
  <si>
    <t>FORM OF STUD</t>
  </si>
  <si>
    <t>DURATION OF STUDY</t>
  </si>
  <si>
    <t>5.2 ELECTRICAL ENGINEERING, ELECTRONICS, AND AUTOMATICS</t>
  </si>
  <si>
    <t>ELECTRICAL POWER ENGINEERING AND ELECTRICAL EQUIPMENT</t>
  </si>
  <si>
    <t>BACHELOR</t>
  </si>
  <si>
    <t>ELECTRICAL ENGINEER</t>
  </si>
  <si>
    <t>FULL-TIME</t>
  </si>
  <si>
    <t>FOUR YEARS</t>
  </si>
  <si>
    <t>Adopted at a session of the Academic Council at the University of Mining and Geology "St. Ivan Rilski"</t>
  </si>
  <si>
    <t>Minutes №             / .....................2021</t>
  </si>
  <si>
    <t>(minutes, date)</t>
  </si>
  <si>
    <t>HEAD OF DEPARTMENT OF ELECTRICITY SUPPLY AND ELECRTICAL EQUIPMENT: ...................................</t>
  </si>
  <si>
    <t xml:space="preserve">                (Assoc. Prof. Dr. I. Iliev)</t>
  </si>
  <si>
    <t>DEAN: ........................................</t>
  </si>
  <si>
    <t>Sofia, 2021</t>
  </si>
  <si>
    <t xml:space="preserve">        CURRICULUM</t>
  </si>
  <si>
    <t>for the course of studies in Electrical Power Engineering and Electrical Equipment</t>
  </si>
  <si>
    <t>University of Mining and Geology “St. Ivan Rilski“</t>
  </si>
  <si>
    <t>educational and qualification degree of BACHELOR</t>
  </si>
  <si>
    <t xml:space="preserve">full-time form of study, as of the academic year 2021/2022 </t>
  </si>
  <si>
    <t>Year</t>
  </si>
  <si>
    <t>Semester</t>
  </si>
  <si>
    <t>№</t>
  </si>
  <si>
    <t>Course unit code</t>
  </si>
  <si>
    <t>Full name of the course units (course projects, practical training)</t>
  </si>
  <si>
    <t xml:space="preserve">Form of control </t>
  </si>
  <si>
    <t>Teaching hours (weekly)</t>
  </si>
  <si>
    <t>Overall teaching hours by type of seminar</t>
  </si>
  <si>
    <t>Overall academic load per semester</t>
  </si>
  <si>
    <t>Credits acc. to ECTS</t>
  </si>
  <si>
    <t>L</t>
  </si>
  <si>
    <t>S</t>
  </si>
  <si>
    <t>Lab</t>
  </si>
  <si>
    <t>P</t>
  </si>
  <si>
    <t>The duration of each semester is 14 weeks.</t>
  </si>
  <si>
    <r>
      <t xml:space="preserve">The credits above 240 are accumulated by the course units associated with the practical and languade training and </t>
    </r>
    <r>
      <rPr>
        <i/>
        <sz val="9"/>
        <rFont val="Arial Narrow"/>
        <family val="2"/>
      </rPr>
      <t>Physical Education and Sports</t>
    </r>
    <r>
      <rPr>
        <sz val="9"/>
        <rFont val="Arial Narrow"/>
        <family val="2"/>
      </rPr>
      <t xml:space="preserve"> </t>
    </r>
  </si>
  <si>
    <r>
      <t xml:space="preserve">Abbreviations: </t>
    </r>
    <r>
      <rPr>
        <b/>
        <sz val="9"/>
        <rFont val="Arial Narrow"/>
        <family val="2"/>
      </rPr>
      <t>E</t>
    </r>
    <r>
      <rPr>
        <sz val="9"/>
        <rFont val="Arial Narrow"/>
        <family val="2"/>
      </rPr>
      <t xml:space="preserve"> - examination;  </t>
    </r>
    <r>
      <rPr>
        <b/>
        <sz val="9"/>
        <rFont val="Arial Narrow"/>
        <family val="2"/>
      </rPr>
      <t xml:space="preserve">CA </t>
    </r>
    <r>
      <rPr>
        <sz val="9"/>
        <rFont val="Arial Narrow"/>
        <family val="2"/>
      </rPr>
      <t xml:space="preserve">-continuous assessment; </t>
    </r>
    <r>
      <rPr>
        <b/>
        <sz val="9"/>
        <rFont val="Arial Narrow"/>
        <family val="2"/>
      </rPr>
      <t>L</t>
    </r>
    <r>
      <rPr>
        <sz val="9"/>
        <rFont val="Arial Narrow"/>
        <family val="2"/>
      </rPr>
      <t xml:space="preserve"> - lectures; </t>
    </r>
    <r>
      <rPr>
        <b/>
        <sz val="9"/>
        <rFont val="Arial Narrow"/>
        <family val="2"/>
      </rPr>
      <t>Lab</t>
    </r>
    <r>
      <rPr>
        <sz val="9"/>
        <rFont val="Arial Narrow"/>
        <family val="2"/>
      </rPr>
      <t xml:space="preserve"> - laboratory seminars; </t>
    </r>
    <r>
      <rPr>
        <b/>
        <sz val="9"/>
        <rFont val="Arial Narrow"/>
        <family val="2"/>
      </rPr>
      <t>S</t>
    </r>
    <r>
      <rPr>
        <sz val="9"/>
        <rFont val="Arial Narrow"/>
        <family val="2"/>
      </rPr>
      <t xml:space="preserve"> -seminars; </t>
    </r>
    <r>
      <rPr>
        <b/>
        <sz val="9"/>
        <rFont val="Arial Narrow"/>
        <family val="2"/>
      </rPr>
      <t>P</t>
    </r>
    <r>
      <rPr>
        <sz val="9"/>
        <rFont val="Arial Narrow"/>
        <family val="2"/>
      </rPr>
      <t xml:space="preserve"> - practical seminars </t>
    </r>
  </si>
  <si>
    <t>FIRST</t>
  </si>
  <si>
    <t>SECOND</t>
  </si>
  <si>
    <t>THIRD</t>
  </si>
  <si>
    <t>FOURTH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</si>
  <si>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</si>
  <si>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</si>
  <si>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</si>
  <si>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</si>
  <si>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</si>
  <si>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</si>
  <si>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</si>
  <si>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</si>
  <si>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First semester OVERALL:</t>
  </si>
  <si>
    <t>Second semester OVERALL:</t>
  </si>
  <si>
    <t>Third semester OVERALL:</t>
  </si>
  <si>
    <t>Fourth semester OVERALL:</t>
  </si>
  <si>
    <t>Fifth semester OVERALL:</t>
  </si>
  <si>
    <t>Sixth semester OVERALL:</t>
  </si>
  <si>
    <t>Seventh semester OVERALL:</t>
  </si>
  <si>
    <t>Eighth semester OVERALL:</t>
  </si>
  <si>
    <t>Overall for the first year:</t>
  </si>
  <si>
    <t>Overall for the second year:</t>
  </si>
  <si>
    <t>Overall for the third year:</t>
  </si>
  <si>
    <t>Overall for the fourth year:</t>
  </si>
  <si>
    <t xml:space="preserve">Overall academic load for the  full course of studies, incl. the practical training  </t>
  </si>
  <si>
    <t>Parameters of the Curriculum:</t>
  </si>
  <si>
    <t>Overall teaching hours :</t>
  </si>
  <si>
    <t>Lectures</t>
  </si>
  <si>
    <t>seminars</t>
  </si>
  <si>
    <t>laboratory seminars</t>
  </si>
  <si>
    <t>practical seminars</t>
  </si>
  <si>
    <t>Practical training</t>
  </si>
  <si>
    <t>Seminars</t>
  </si>
  <si>
    <t>teaching hours, including:</t>
  </si>
  <si>
    <t>, distributed as follows:</t>
  </si>
  <si>
    <t>Number of exams - 37, Items of continuous assessment - 14.</t>
  </si>
  <si>
    <t>State exam</t>
  </si>
  <si>
    <t>Ecology and Environmental Protection</t>
  </si>
  <si>
    <t>Physics, Part I</t>
  </si>
  <si>
    <t>Physics, Part II</t>
  </si>
  <si>
    <t>General Geology</t>
  </si>
  <si>
    <t xml:space="preserve">Mine Technologies </t>
  </si>
  <si>
    <t xml:space="preserve">Foreign Language  </t>
  </si>
  <si>
    <r>
      <t>Foreign Language</t>
    </r>
    <r>
      <rPr>
        <sz val="12"/>
        <rFont val="Arial Narrow"/>
        <family val="2"/>
      </rPr>
      <t xml:space="preserve">  </t>
    </r>
  </si>
  <si>
    <t>Foreign Language - optional</t>
  </si>
  <si>
    <t>Technical Safety</t>
  </si>
  <si>
    <t>Economics and Management</t>
  </si>
  <si>
    <t>Hydraulic and Pneumatic Engineering</t>
  </si>
  <si>
    <t>Mine Engineering Equipment</t>
  </si>
  <si>
    <t>Field trip with practical training in Mining and Technology</t>
  </si>
  <si>
    <t xml:space="preserve">Electrical Safety in Industry </t>
  </si>
  <si>
    <t>The Electrical Part of Electric Power Stations and Substations (incl. a course project)</t>
  </si>
  <si>
    <t>Electric Networks and Systems (incl. a course project)</t>
  </si>
  <si>
    <t>Lighting Equipment and Network Engineering</t>
  </si>
  <si>
    <t>Short Circuits in Electrical Systems</t>
  </si>
  <si>
    <t>Practical training in Electricity Supply and Electrical Equipment</t>
  </si>
  <si>
    <t>Electricity Supply of Industrial Enterprises</t>
  </si>
  <si>
    <t>Electrical Equipment in Explosion-Risk Production</t>
  </si>
  <si>
    <t>High Voltage Engineering Equipment</t>
  </si>
  <si>
    <t>Relay Protection</t>
  </si>
  <si>
    <t>Assembly and Exploitation of Electrical Equipment</t>
  </si>
  <si>
    <t>Communication Systems</t>
  </si>
  <si>
    <t>Renewable Sources of Energy</t>
  </si>
  <si>
    <t>Electricity Transport</t>
  </si>
  <si>
    <t>Course project in Electricity Supply</t>
  </si>
  <si>
    <t>Electrical Equipment (incl. a course project)</t>
  </si>
  <si>
    <t>Automated Electric Drives</t>
  </si>
  <si>
    <t>Power Electronics and Converter Systems</t>
  </si>
  <si>
    <t>Electrical Machines, Part II (incl. a course project)</t>
  </si>
  <si>
    <t>Practical training in Electrical Machines, Electronics, and Electrical Measurements</t>
  </si>
  <si>
    <t>Electrical Measurements</t>
  </si>
  <si>
    <t>Fundamentals of Automation</t>
  </si>
  <si>
    <t>Electrical Machines, Part I</t>
  </si>
  <si>
    <t>Numerical Methods</t>
  </si>
  <si>
    <t>Electronics</t>
  </si>
  <si>
    <t>Electrical Engineering Materials</t>
  </si>
  <si>
    <t xml:space="preserve">Principles of Electrical Engineering, Part II  </t>
  </si>
  <si>
    <t>Principles of Mechanics/Theoretical Mechanics</t>
  </si>
  <si>
    <t>Principles of Electrical Engineering , Part I</t>
  </si>
  <si>
    <t>Heat Technology and Heat-Power Engineering</t>
  </si>
  <si>
    <t>Technical Documentation</t>
  </si>
  <si>
    <t>Machine Sciences</t>
  </si>
  <si>
    <t>Mineral Processing Machines</t>
  </si>
  <si>
    <t>Linear Algebra and Analytical Geometry</t>
  </si>
  <si>
    <t>Physical Education and Sports</t>
  </si>
  <si>
    <t>Physical Education and Sports - optional</t>
  </si>
  <si>
    <t>E</t>
  </si>
  <si>
    <t>CA</t>
  </si>
  <si>
    <t>PART-TIME</t>
  </si>
  <si>
    <t xml:space="preserve">part-time form of study, as of the academic year 2021/2022 </t>
  </si>
  <si>
    <t xml:space="preserve">Overall academic load for the  full course of studies  </t>
  </si>
  <si>
    <t>Number of exams - 37, Items of continuous assessment  - 7.</t>
  </si>
  <si>
    <r>
      <t xml:space="preserve">Abbreviations: </t>
    </r>
    <r>
      <rPr>
        <b/>
        <sz val="10"/>
        <rFont val="Arial Narrow"/>
        <family val="2"/>
      </rPr>
      <t>E</t>
    </r>
    <r>
      <rPr>
        <sz val="10"/>
        <rFont val="Arial Narrow"/>
        <family val="2"/>
      </rPr>
      <t xml:space="preserve"> - examination;  </t>
    </r>
    <r>
      <rPr>
        <b/>
        <sz val="10"/>
        <rFont val="Arial Narrow"/>
        <family val="2"/>
      </rPr>
      <t>CA</t>
    </r>
    <r>
      <rPr>
        <sz val="10"/>
        <rFont val="Arial Narrow"/>
        <family val="2"/>
      </rPr>
      <t xml:space="preserve"> -continuous assessment; </t>
    </r>
    <r>
      <rPr>
        <b/>
        <sz val="10"/>
        <rFont val="Arial Narrow"/>
        <family val="2"/>
      </rPr>
      <t>L</t>
    </r>
    <r>
      <rPr>
        <sz val="10"/>
        <rFont val="Arial Narrow"/>
        <family val="2"/>
      </rPr>
      <t xml:space="preserve"> - lectures; </t>
    </r>
    <r>
      <rPr>
        <b/>
        <sz val="10"/>
        <rFont val="Arial Narrow"/>
        <family val="2"/>
      </rPr>
      <t>Lab</t>
    </r>
    <r>
      <rPr>
        <sz val="10"/>
        <rFont val="Arial Narrow"/>
        <family val="2"/>
      </rPr>
      <t xml:space="preserve"> - laboratory seminars; </t>
    </r>
    <r>
      <rPr>
        <b/>
        <sz val="10"/>
        <rFont val="Arial Narrow"/>
        <family val="2"/>
      </rPr>
      <t>S</t>
    </r>
    <r>
      <rPr>
        <sz val="10"/>
        <rFont val="Arial Narrow"/>
        <family val="2"/>
      </rPr>
      <t xml:space="preserve"> -seminars</t>
    </r>
  </si>
  <si>
    <t>The duration of each semester is 3 weeks.</t>
  </si>
  <si>
    <t>(Assoc. Prof. Dr. К. Dzhustrov)</t>
  </si>
  <si>
    <t>(Assoc. Prof. Dr. К.  Dzhustrov)</t>
  </si>
  <si>
    <t>HEAD OF DEPARTMENT OF ELECTRICITY SUPPLY AND ELECTRICAL EQUIPMENT: ...................................</t>
  </si>
  <si>
    <t>CAD Systems</t>
  </si>
  <si>
    <t xml:space="preserve">Electrical Apparatus </t>
  </si>
  <si>
    <t>Theoretical Mechanics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</si>
</sst>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2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 Narrow"/>
      <family val="2"/>
    </font>
    <font>
      <i/>
      <sz val="11"/>
      <name val="Arial"/>
      <family val="2"/>
    </font>
    <font>
      <b/>
      <i/>
      <sz val="9"/>
      <name val="Arial Narrow"/>
      <family val="2"/>
    </font>
    <font>
      <sz val="8"/>
      <name val="Symbol"/>
      <family val="1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name val="Arial"/>
      <family val="2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indent="4"/>
    </xf>
    <xf numFmtId="0" fontId="8" fillId="0" borderId="0" xfId="0" applyFont="1" applyFill="1" applyAlignment="1">
      <alignment/>
    </xf>
    <xf numFmtId="0" fontId="0" fillId="0" borderId="0" xfId="0" applyNumberForma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24" borderId="8" xfId="0" applyFont="1" applyFill="1" applyBorder="1" applyAlignment="1">
      <alignment horizontal="center" vertical="center"/>
    </xf>
    <xf numFmtId="0" fontId="20" fillId="25" borderId="8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textRotation="90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2" fillId="26" borderId="8" xfId="0" applyFont="1" applyFill="1" applyBorder="1" applyAlignment="1">
      <alignment horizontal="center" vertical="center"/>
    </xf>
    <xf numFmtId="0" fontId="20" fillId="26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20" fillId="2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shrinkToFit="1"/>
    </xf>
    <xf numFmtId="0" fontId="11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1" fillId="24" borderId="8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right" vertical="center"/>
    </xf>
    <xf numFmtId="44" fontId="6" fillId="0" borderId="12" xfId="44" applyFont="1" applyFill="1" applyBorder="1" applyAlignment="1">
      <alignment horizontal="center" textRotation="90" wrapText="1"/>
    </xf>
    <xf numFmtId="44" fontId="6" fillId="0" borderId="14" xfId="44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2" fillId="26" borderId="22" xfId="0" applyFont="1" applyFill="1" applyBorder="1" applyAlignment="1">
      <alignment horizontal="right" vertical="center" wrapText="1"/>
    </xf>
    <xf numFmtId="0" fontId="22" fillId="26" borderId="23" xfId="0" applyFont="1" applyFill="1" applyBorder="1" applyAlignment="1">
      <alignment horizontal="right" vertical="center" wrapText="1"/>
    </xf>
    <xf numFmtId="0" fontId="22" fillId="26" borderId="24" xfId="0" applyFont="1" applyFill="1" applyBorder="1" applyAlignment="1">
      <alignment horizontal="right" vertical="center" wrapText="1"/>
    </xf>
    <xf numFmtId="0" fontId="21" fillId="25" borderId="15" xfId="0" applyFont="1" applyFill="1" applyBorder="1" applyAlignment="1">
      <alignment horizontal="right" vertical="center"/>
    </xf>
    <xf numFmtId="0" fontId="21" fillId="25" borderId="20" xfId="0" applyFont="1" applyFill="1" applyBorder="1" applyAlignment="1">
      <alignment horizontal="right" vertical="center"/>
    </xf>
    <xf numFmtId="0" fontId="21" fillId="25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2</xdr:col>
      <xdr:colOff>247650</xdr:colOff>
      <xdr:row>5</xdr:row>
      <xdr:rowOff>133350</xdr:rowOff>
    </xdr:to>
    <xdr:pic>
      <xdr:nvPicPr>
        <xdr:cNvPr id="1" name="Picture 1" descr="Description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238125</xdr:colOff>
      <xdr:row>4</xdr:row>
      <xdr:rowOff>133350</xdr:rowOff>
    </xdr:to>
    <xdr:pic>
      <xdr:nvPicPr>
        <xdr:cNvPr id="1" name="Picture 1" descr="Description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showZeros="0" tabSelected="1" zoomScale="75" zoomScaleNormal="75" zoomScalePageLayoutView="0" workbookViewId="0" topLeftCell="A130">
      <selection activeCell="E164" sqref="E164"/>
    </sheetView>
  </sheetViews>
  <sheetFormatPr defaultColWidth="9.140625" defaultRowHeight="12.75"/>
  <cols>
    <col min="1" max="2" width="2.7109375" style="45" customWidth="1"/>
    <col min="3" max="3" width="4.421875" style="47" customWidth="1"/>
    <col min="4" max="4" width="7.7109375" style="48" customWidth="1"/>
    <col min="5" max="5" width="33.421875" style="45" customWidth="1"/>
    <col min="6" max="6" width="6.140625" style="45" customWidth="1"/>
    <col min="7" max="8" width="4.7109375" style="48" customWidth="1"/>
    <col min="9" max="9" width="4.7109375" style="48" hidden="1" customWidth="1"/>
    <col min="10" max="11" width="4.7109375" style="48" customWidth="1"/>
    <col min="12" max="12" width="3.7109375" style="48" customWidth="1"/>
    <col min="13" max="13" width="6.8515625" style="48" customWidth="1"/>
    <col min="14" max="14" width="5.140625" style="1" customWidth="1"/>
    <col min="15" max="16" width="9.140625" style="45" customWidth="1"/>
    <col min="17" max="17" width="8.421875" style="45" customWidth="1"/>
    <col min="18" max="16384" width="9.140625" style="45" customWidth="1"/>
  </cols>
  <sheetData>
    <row r="1" spans="1:14" ht="12.75">
      <c r="A1" s="42"/>
      <c r="B1" s="42"/>
      <c r="C1" s="43"/>
      <c r="D1" s="44"/>
      <c r="E1" s="42"/>
      <c r="F1" s="42"/>
      <c r="G1" s="44"/>
      <c r="H1" s="44"/>
      <c r="I1" s="44"/>
      <c r="J1" s="44"/>
      <c r="K1" s="44"/>
      <c r="L1" s="44"/>
      <c r="M1" s="44"/>
      <c r="N1" s="5"/>
    </row>
    <row r="2" spans="1:14" ht="12.75">
      <c r="A2" s="42"/>
      <c r="B2" s="42"/>
      <c r="C2" s="43"/>
      <c r="D2" s="44"/>
      <c r="E2" s="42"/>
      <c r="F2" s="42"/>
      <c r="G2" s="44"/>
      <c r="H2" s="44"/>
      <c r="I2" s="44"/>
      <c r="J2" s="44"/>
      <c r="K2" s="44"/>
      <c r="L2" s="44"/>
      <c r="M2" s="44"/>
      <c r="N2" s="42"/>
    </row>
    <row r="3" spans="1:14" ht="25.5" customHeight="1">
      <c r="A3" s="42"/>
      <c r="B3" s="15"/>
      <c r="C3" s="16"/>
      <c r="D3" s="125" t="s">
        <v>21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2.75">
      <c r="A4" s="42"/>
      <c r="B4" s="15"/>
      <c r="C4" s="16"/>
      <c r="D4" s="127" t="s">
        <v>22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2.75">
      <c r="A5" s="42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7"/>
    </row>
    <row r="6" spans="1:14" ht="12" customHeight="1">
      <c r="A6" s="42"/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42" customFormat="1" ht="13.5" thickBot="1">
      <c r="A7" s="46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3.5" thickTop="1">
      <c r="A8" s="42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45" customHeight="1">
      <c r="A9" s="42"/>
      <c r="B9" s="15"/>
      <c r="C9" s="16"/>
      <c r="D9" s="173" t="s">
        <v>23</v>
      </c>
      <c r="E9" s="126"/>
      <c r="F9" s="126"/>
      <c r="G9" s="126"/>
      <c r="H9" s="126"/>
      <c r="I9" s="126"/>
      <c r="J9" s="126"/>
      <c r="K9" s="126"/>
      <c r="L9" s="126"/>
      <c r="M9" s="126"/>
      <c r="N9" s="15"/>
    </row>
    <row r="10" spans="1:14" ht="12.75">
      <c r="A10" s="42"/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/>
    </row>
    <row r="11" spans="1:14" ht="12.75">
      <c r="A11" s="42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30">
      <c r="A12" s="141" t="s">
        <v>24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30">
      <c r="A13" s="42"/>
      <c r="B13" s="42"/>
      <c r="C13" s="43"/>
      <c r="D13" s="44"/>
      <c r="E13" s="19"/>
      <c r="F13" s="19"/>
      <c r="G13" s="19"/>
      <c r="H13" s="19"/>
      <c r="I13" s="44"/>
      <c r="J13" s="44"/>
      <c r="K13" s="44"/>
      <c r="L13" s="44"/>
      <c r="M13" s="44"/>
      <c r="N13" s="5"/>
    </row>
    <row r="14" spans="1:14" ht="30">
      <c r="A14" s="42"/>
      <c r="B14" s="42"/>
      <c r="C14" s="43"/>
      <c r="D14" s="44"/>
      <c r="E14" s="19"/>
      <c r="F14" s="19"/>
      <c r="G14" s="19"/>
      <c r="H14" s="44"/>
      <c r="I14" s="44"/>
      <c r="J14" s="44"/>
      <c r="K14" s="44"/>
      <c r="L14" s="44"/>
      <c r="M14" s="44"/>
      <c r="N14" s="5"/>
    </row>
    <row r="15" spans="1:14" ht="30">
      <c r="A15" s="42"/>
      <c r="B15" s="42"/>
      <c r="C15" s="43"/>
      <c r="D15" s="44"/>
      <c r="E15" s="19"/>
      <c r="F15" s="19"/>
      <c r="G15" s="19"/>
      <c r="H15" s="44"/>
      <c r="I15" s="44"/>
      <c r="J15" s="44"/>
      <c r="K15" s="44"/>
      <c r="L15" s="44"/>
      <c r="M15" s="44"/>
      <c r="N15" s="42"/>
    </row>
    <row r="16" spans="1:14" ht="31.5" customHeight="1">
      <c r="A16" s="42"/>
      <c r="B16" s="128" t="s">
        <v>25</v>
      </c>
      <c r="C16" s="128"/>
      <c r="D16" s="128"/>
      <c r="E16" s="128"/>
      <c r="F16" s="130" t="s">
        <v>31</v>
      </c>
      <c r="G16" s="130"/>
      <c r="H16" s="130"/>
      <c r="I16" s="130"/>
      <c r="J16" s="130"/>
      <c r="K16" s="130"/>
      <c r="L16" s="130"/>
      <c r="M16" s="130"/>
      <c r="N16" s="130"/>
    </row>
    <row r="17" spans="1:14" ht="19.5" customHeight="1">
      <c r="A17" s="42"/>
      <c r="B17" s="42"/>
      <c r="C17" s="21"/>
      <c r="D17" s="20"/>
      <c r="E17" s="20"/>
      <c r="F17" s="22"/>
      <c r="G17" s="22"/>
      <c r="H17" s="23"/>
      <c r="I17" s="23"/>
      <c r="J17" s="23"/>
      <c r="K17" s="23"/>
      <c r="L17" s="23"/>
      <c r="M17" s="23"/>
      <c r="N17" s="24"/>
    </row>
    <row r="18" spans="2:14" ht="31.5" customHeight="1">
      <c r="B18" s="129" t="s">
        <v>26</v>
      </c>
      <c r="C18" s="129"/>
      <c r="D18" s="129"/>
      <c r="E18" s="129"/>
      <c r="F18" s="131" t="s">
        <v>32</v>
      </c>
      <c r="G18" s="132"/>
      <c r="H18" s="132"/>
      <c r="I18" s="132"/>
      <c r="J18" s="132"/>
      <c r="K18" s="132"/>
      <c r="L18" s="132"/>
      <c r="M18" s="132"/>
      <c r="N18" s="132"/>
    </row>
    <row r="19" spans="5:14" ht="19.5" customHeight="1">
      <c r="E19" s="25"/>
      <c r="F19" s="26"/>
      <c r="G19" s="26"/>
      <c r="H19" s="27"/>
      <c r="I19" s="27"/>
      <c r="J19" s="27"/>
      <c r="K19" s="27"/>
      <c r="L19" s="27"/>
      <c r="M19" s="27"/>
      <c r="N19" s="28"/>
    </row>
    <row r="20" spans="2:14" ht="18" customHeight="1">
      <c r="B20" s="177" t="s">
        <v>27</v>
      </c>
      <c r="C20" s="177"/>
      <c r="D20" s="177"/>
      <c r="E20" s="177"/>
      <c r="F20" s="155" t="s">
        <v>33</v>
      </c>
      <c r="G20" s="155"/>
      <c r="H20" s="155"/>
      <c r="I20" s="155"/>
      <c r="J20" s="155"/>
      <c r="K20" s="155"/>
      <c r="L20" s="155"/>
      <c r="M20" s="155"/>
      <c r="N20" s="155"/>
    </row>
    <row r="21" spans="5:14" ht="19.5" customHeight="1">
      <c r="E21" s="29"/>
      <c r="F21" s="26"/>
      <c r="G21" s="26"/>
      <c r="H21" s="27"/>
      <c r="I21" s="27"/>
      <c r="J21" s="27"/>
      <c r="K21" s="27"/>
      <c r="L21" s="27"/>
      <c r="M21" s="27"/>
      <c r="N21" s="28"/>
    </row>
    <row r="22" spans="2:14" ht="18" customHeight="1">
      <c r="B22" s="129" t="s">
        <v>28</v>
      </c>
      <c r="C22" s="129"/>
      <c r="D22" s="129"/>
      <c r="E22" s="129"/>
      <c r="F22" s="155" t="s">
        <v>34</v>
      </c>
      <c r="G22" s="176"/>
      <c r="H22" s="176"/>
      <c r="I22" s="176"/>
      <c r="J22" s="176"/>
      <c r="K22" s="176"/>
      <c r="L22" s="176"/>
      <c r="M22" s="176"/>
      <c r="N22" s="176"/>
    </row>
    <row r="23" spans="5:14" ht="19.5" customHeight="1">
      <c r="E23" s="30"/>
      <c r="F23" s="26"/>
      <c r="G23" s="26"/>
      <c r="H23" s="27"/>
      <c r="I23" s="27"/>
      <c r="J23" s="27"/>
      <c r="K23" s="27"/>
      <c r="L23" s="27"/>
      <c r="M23" s="27"/>
      <c r="N23" s="28"/>
    </row>
    <row r="24" spans="2:14" ht="18" customHeight="1">
      <c r="B24" s="129" t="s">
        <v>29</v>
      </c>
      <c r="C24" s="129"/>
      <c r="D24" s="129"/>
      <c r="E24" s="129"/>
      <c r="F24" s="155" t="s">
        <v>35</v>
      </c>
      <c r="G24" s="155"/>
      <c r="H24" s="155"/>
      <c r="I24" s="155"/>
      <c r="J24" s="155"/>
      <c r="K24" s="155"/>
      <c r="L24" s="155"/>
      <c r="M24" s="155"/>
      <c r="N24" s="155"/>
    </row>
    <row r="25" spans="5:14" ht="19.5" customHeight="1">
      <c r="E25" s="30"/>
      <c r="F25" s="31"/>
      <c r="G25" s="31"/>
      <c r="H25" s="32"/>
      <c r="I25" s="32"/>
      <c r="J25" s="32"/>
      <c r="K25" s="32"/>
      <c r="L25" s="32"/>
      <c r="M25" s="32"/>
      <c r="N25" s="32"/>
    </row>
    <row r="26" spans="2:14" ht="18" customHeight="1">
      <c r="B26" s="129" t="s">
        <v>30</v>
      </c>
      <c r="C26" s="129"/>
      <c r="D26" s="129"/>
      <c r="E26" s="129"/>
      <c r="F26" s="155" t="s">
        <v>36</v>
      </c>
      <c r="G26" s="155"/>
      <c r="H26" s="155"/>
      <c r="I26" s="155"/>
      <c r="J26" s="155"/>
      <c r="K26" s="155"/>
      <c r="L26" s="155"/>
      <c r="M26" s="155"/>
      <c r="N26" s="155"/>
    </row>
    <row r="27" spans="2:14" ht="18" customHeight="1">
      <c r="B27" s="25"/>
      <c r="C27" s="33"/>
      <c r="D27" s="25"/>
      <c r="E27" s="25"/>
      <c r="F27" s="31"/>
      <c r="G27" s="31"/>
      <c r="H27" s="31"/>
      <c r="I27" s="31"/>
      <c r="J27" s="31"/>
      <c r="K27" s="31"/>
      <c r="L27" s="31"/>
      <c r="M27" s="31"/>
      <c r="N27" s="8"/>
    </row>
    <row r="28" spans="2:14" ht="18" customHeight="1">
      <c r="B28" s="25"/>
      <c r="C28" s="33"/>
      <c r="D28" s="25"/>
      <c r="E28" s="25"/>
      <c r="F28" s="31"/>
      <c r="G28" s="31"/>
      <c r="H28" s="31"/>
      <c r="I28" s="31"/>
      <c r="J28" s="31"/>
      <c r="K28" s="31"/>
      <c r="L28" s="31"/>
      <c r="M28" s="31"/>
      <c r="N28" s="8"/>
    </row>
    <row r="29" spans="2:13" ht="18" customHeight="1">
      <c r="B29" s="25"/>
      <c r="C29" s="33"/>
      <c r="D29" s="25"/>
      <c r="E29" s="25"/>
      <c r="F29" s="31"/>
      <c r="G29" s="31"/>
      <c r="H29" s="31"/>
      <c r="I29" s="31"/>
      <c r="J29" s="31"/>
      <c r="K29" s="31"/>
      <c r="L29" s="31"/>
      <c r="M29" s="31"/>
    </row>
    <row r="30" spans="4:5" ht="12.75">
      <c r="D30" s="175"/>
      <c r="E30" s="175"/>
    </row>
    <row r="31" ht="12.75">
      <c r="N31" s="45"/>
    </row>
    <row r="32" spans="2:14" ht="13.5">
      <c r="B32" s="160" t="s">
        <v>37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6:14" ht="13.5">
      <c r="F33" s="86"/>
      <c r="G33" s="87"/>
      <c r="H33" s="87"/>
      <c r="I33" s="87"/>
      <c r="J33" s="87"/>
      <c r="K33" s="87"/>
      <c r="L33" s="87"/>
      <c r="M33" s="87"/>
      <c r="N33" s="86"/>
    </row>
    <row r="34" spans="6:14" ht="13.5">
      <c r="F34" s="156" t="s">
        <v>38</v>
      </c>
      <c r="G34" s="156"/>
      <c r="H34" s="156"/>
      <c r="I34" s="156"/>
      <c r="J34" s="156"/>
      <c r="K34" s="156"/>
      <c r="L34" s="156"/>
      <c r="M34" s="156"/>
      <c r="N34" s="9"/>
    </row>
    <row r="35" spans="6:14" ht="13.5">
      <c r="F35" s="158" t="s">
        <v>39</v>
      </c>
      <c r="G35" s="158"/>
      <c r="H35" s="158"/>
      <c r="I35" s="158"/>
      <c r="J35" s="158"/>
      <c r="K35" s="158"/>
      <c r="L35" s="158"/>
      <c r="M35" s="158"/>
      <c r="N35" s="9"/>
    </row>
    <row r="36" spans="6:13" ht="13.5">
      <c r="F36" s="35"/>
      <c r="G36" s="35"/>
      <c r="H36" s="35"/>
      <c r="I36" s="35"/>
      <c r="J36" s="35"/>
      <c r="K36" s="35"/>
      <c r="L36" s="35"/>
      <c r="M36" s="35"/>
    </row>
    <row r="37" spans="6:13" ht="13.5">
      <c r="F37" s="35"/>
      <c r="G37" s="35"/>
      <c r="H37" s="35"/>
      <c r="I37" s="35"/>
      <c r="J37" s="35"/>
      <c r="K37" s="35"/>
      <c r="L37" s="35"/>
      <c r="M37" s="35"/>
    </row>
    <row r="38" ht="13.5">
      <c r="N38" s="9"/>
    </row>
    <row r="39" spans="2:14" ht="13.5">
      <c r="B39" s="36"/>
      <c r="C39" s="37"/>
      <c r="D39" s="38"/>
      <c r="E39" s="36"/>
      <c r="F39" s="36"/>
      <c r="G39" s="38"/>
      <c r="H39" s="38"/>
      <c r="I39" s="38"/>
      <c r="J39" s="38"/>
      <c r="K39" s="38"/>
      <c r="L39" s="38"/>
      <c r="M39" s="38"/>
      <c r="N39" s="45"/>
    </row>
    <row r="40" spans="2:14" ht="32.25" customHeight="1">
      <c r="B40" s="159" t="s">
        <v>162</v>
      </c>
      <c r="C40" s="159"/>
      <c r="D40" s="159"/>
      <c r="E40" s="159"/>
      <c r="F40" s="36" t="s">
        <v>42</v>
      </c>
      <c r="G40" s="38"/>
      <c r="H40" s="38"/>
      <c r="I40" s="38"/>
      <c r="J40" s="38"/>
      <c r="K40" s="38"/>
      <c r="L40" s="38"/>
      <c r="M40" s="38"/>
      <c r="N40" s="45"/>
    </row>
    <row r="41" spans="2:14" ht="13.5">
      <c r="B41" s="36"/>
      <c r="C41" s="37"/>
      <c r="D41" s="38"/>
      <c r="E41" s="119" t="s">
        <v>41</v>
      </c>
      <c r="F41" s="160" t="s">
        <v>161</v>
      </c>
      <c r="G41" s="160"/>
      <c r="H41" s="160"/>
      <c r="I41" s="160"/>
      <c r="J41" s="160"/>
      <c r="K41" s="160"/>
      <c r="L41" s="39"/>
      <c r="M41" s="38"/>
      <c r="N41" s="9"/>
    </row>
    <row r="42" spans="2:14" ht="13.5">
      <c r="B42" s="36"/>
      <c r="C42" s="37"/>
      <c r="D42" s="38"/>
      <c r="E42" s="36"/>
      <c r="F42" s="36"/>
      <c r="G42" s="38"/>
      <c r="H42" s="38"/>
      <c r="I42" s="38"/>
      <c r="J42" s="38"/>
      <c r="K42" s="38"/>
      <c r="L42" s="38"/>
      <c r="M42" s="38"/>
      <c r="N42" s="9"/>
    </row>
    <row r="43" spans="2:14" ht="13.5">
      <c r="B43" s="36"/>
      <c r="C43" s="37"/>
      <c r="D43" s="38"/>
      <c r="E43" s="36"/>
      <c r="F43" s="36"/>
      <c r="G43" s="38"/>
      <c r="H43" s="38"/>
      <c r="I43" s="38"/>
      <c r="J43" s="38"/>
      <c r="K43" s="38"/>
      <c r="L43" s="38"/>
      <c r="M43" s="38"/>
      <c r="N43" s="9"/>
    </row>
    <row r="44" spans="2:14" ht="13.5">
      <c r="B44" s="36"/>
      <c r="C44" s="37"/>
      <c r="D44" s="38"/>
      <c r="E44" s="36"/>
      <c r="F44" s="36"/>
      <c r="G44" s="38"/>
      <c r="H44" s="38"/>
      <c r="I44" s="38"/>
      <c r="J44" s="38"/>
      <c r="K44" s="38"/>
      <c r="L44" s="38"/>
      <c r="M44" s="38"/>
      <c r="N44" s="9"/>
    </row>
    <row r="45" spans="2:14" ht="13.5">
      <c r="B45" s="36"/>
      <c r="C45" s="37"/>
      <c r="D45" s="38"/>
      <c r="E45" s="39" t="s">
        <v>43</v>
      </c>
      <c r="F45" s="36"/>
      <c r="G45" s="38"/>
      <c r="H45" s="38"/>
      <c r="I45" s="38"/>
      <c r="J45" s="38"/>
      <c r="K45" s="38"/>
      <c r="L45" s="38"/>
      <c r="M45" s="38"/>
      <c r="N45" s="9"/>
    </row>
    <row r="46" spans="2:14" ht="13.5">
      <c r="B46" s="36"/>
      <c r="C46" s="37"/>
      <c r="D46" s="38"/>
      <c r="E46" s="36"/>
      <c r="F46" s="36"/>
      <c r="G46" s="38"/>
      <c r="H46" s="38"/>
      <c r="I46" s="38"/>
      <c r="J46" s="38"/>
      <c r="K46" s="38"/>
      <c r="L46" s="38"/>
      <c r="M46" s="38"/>
      <c r="N46" s="9"/>
    </row>
    <row r="47" spans="2:14" ht="13.5">
      <c r="B47" s="156"/>
      <c r="C47" s="156"/>
      <c r="D47" s="156"/>
      <c r="E47" s="36"/>
      <c r="F47" s="36"/>
      <c r="G47" s="38"/>
      <c r="H47" s="38"/>
      <c r="I47" s="38"/>
      <c r="J47" s="38"/>
      <c r="K47" s="38"/>
      <c r="L47" s="38"/>
      <c r="M47" s="38"/>
      <c r="N47" s="9"/>
    </row>
    <row r="48" spans="2:14" ht="13.5">
      <c r="B48" s="36"/>
      <c r="C48" s="37"/>
      <c r="D48" s="38"/>
      <c r="E48" s="39"/>
      <c r="F48" s="66"/>
      <c r="G48" s="66"/>
      <c r="H48" s="38"/>
      <c r="I48" s="38"/>
      <c r="J48" s="38"/>
      <c r="K48" s="38"/>
      <c r="L48" s="38"/>
      <c r="M48" s="38"/>
      <c r="N48" s="9"/>
    </row>
    <row r="49" spans="2:13" ht="13.5">
      <c r="B49" s="3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2" ht="9" customHeight="1"/>
    <row r="53" spans="1:14" ht="19.5" customHeight="1">
      <c r="A53" s="172" t="s">
        <v>44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1:14" ht="18" customHeight="1">
      <c r="A54" s="136" t="s">
        <v>45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ht="18" customHeight="1">
      <c r="A55" s="136" t="s">
        <v>46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4" ht="18" customHeight="1">
      <c r="A56" s="157" t="s">
        <v>47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</row>
    <row r="57" spans="1:14" ht="18" customHeight="1">
      <c r="A57" s="157" t="s">
        <v>48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s="34" customFormat="1" ht="8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ht="13.5" customHeight="1" hidden="1"/>
    <row r="60" spans="1:14" ht="39.75" customHeight="1">
      <c r="A60" s="152" t="s">
        <v>49</v>
      </c>
      <c r="B60" s="148" t="s">
        <v>50</v>
      </c>
      <c r="C60" s="148" t="s">
        <v>51</v>
      </c>
      <c r="D60" s="139" t="s">
        <v>52</v>
      </c>
      <c r="E60" s="161" t="s">
        <v>53</v>
      </c>
      <c r="F60" s="139" t="s">
        <v>54</v>
      </c>
      <c r="G60" s="142" t="s">
        <v>55</v>
      </c>
      <c r="H60" s="143"/>
      <c r="I60" s="142" t="s">
        <v>56</v>
      </c>
      <c r="J60" s="150"/>
      <c r="K60" s="150"/>
      <c r="L60" s="143"/>
      <c r="M60" s="154" t="s">
        <v>57</v>
      </c>
      <c r="N60" s="145" t="s">
        <v>58</v>
      </c>
    </row>
    <row r="61" spans="1:14" ht="28.5" customHeight="1">
      <c r="A61" s="153"/>
      <c r="B61" s="149"/>
      <c r="C61" s="149"/>
      <c r="D61" s="140"/>
      <c r="E61" s="162"/>
      <c r="F61" s="140"/>
      <c r="G61" s="120" t="s">
        <v>59</v>
      </c>
      <c r="H61" s="120" t="s">
        <v>60</v>
      </c>
      <c r="I61" s="68" t="s">
        <v>0</v>
      </c>
      <c r="J61" s="120" t="s">
        <v>60</v>
      </c>
      <c r="K61" s="120" t="s">
        <v>61</v>
      </c>
      <c r="L61" s="120" t="s">
        <v>62</v>
      </c>
      <c r="M61" s="124"/>
      <c r="N61" s="146"/>
    </row>
    <row r="62" spans="1:14" ht="13.5" customHeight="1">
      <c r="A62" s="137" t="s">
        <v>66</v>
      </c>
      <c r="B62" s="137" t="s">
        <v>70</v>
      </c>
      <c r="C62" s="68">
        <v>1</v>
      </c>
      <c r="D62" s="68">
        <v>361101</v>
      </c>
      <c r="E62" s="70" t="s">
        <v>149</v>
      </c>
      <c r="F62" s="68" t="s">
        <v>152</v>
      </c>
      <c r="G62" s="68">
        <v>2</v>
      </c>
      <c r="H62" s="68">
        <v>2</v>
      </c>
      <c r="I62" s="68">
        <f aca="true" t="shared" si="0" ref="I62:J66">G62*14</f>
        <v>28</v>
      </c>
      <c r="J62" s="68">
        <f t="shared" si="0"/>
        <v>28</v>
      </c>
      <c r="K62" s="68"/>
      <c r="L62" s="68"/>
      <c r="M62" s="68">
        <f>I62+J62+K62</f>
        <v>56</v>
      </c>
      <c r="N62" s="92">
        <v>6</v>
      </c>
    </row>
    <row r="63" spans="1:14" ht="13.5" customHeight="1">
      <c r="A63" s="137"/>
      <c r="B63" s="137"/>
      <c r="C63" s="68">
        <v>2</v>
      </c>
      <c r="D63" s="68">
        <v>311111</v>
      </c>
      <c r="E63" s="70" t="s">
        <v>148</v>
      </c>
      <c r="F63" s="68" t="s">
        <v>152</v>
      </c>
      <c r="G63" s="68">
        <v>2</v>
      </c>
      <c r="H63" s="68">
        <v>2</v>
      </c>
      <c r="I63" s="68">
        <f t="shared" si="0"/>
        <v>28</v>
      </c>
      <c r="J63" s="68"/>
      <c r="K63" s="68">
        <f>H63*14</f>
        <v>28</v>
      </c>
      <c r="L63" s="68"/>
      <c r="M63" s="68">
        <f aca="true" t="shared" si="1" ref="M63:M68">I63+J63+K63</f>
        <v>56</v>
      </c>
      <c r="N63" s="92">
        <v>5</v>
      </c>
    </row>
    <row r="64" spans="1:14" ht="13.5" customHeight="1">
      <c r="A64" s="137"/>
      <c r="B64" s="137"/>
      <c r="C64" s="68">
        <v>3</v>
      </c>
      <c r="D64" s="68">
        <v>351101</v>
      </c>
      <c r="E64" s="70" t="s">
        <v>147</v>
      </c>
      <c r="F64" s="68" t="s">
        <v>152</v>
      </c>
      <c r="G64" s="68">
        <v>2</v>
      </c>
      <c r="H64" s="68">
        <v>2</v>
      </c>
      <c r="I64" s="68">
        <f t="shared" si="0"/>
        <v>28</v>
      </c>
      <c r="J64" s="68">
        <f t="shared" si="0"/>
        <v>28</v>
      </c>
      <c r="K64" s="68"/>
      <c r="L64" s="68"/>
      <c r="M64" s="68">
        <f t="shared" si="1"/>
        <v>56</v>
      </c>
      <c r="N64" s="92">
        <v>5</v>
      </c>
    </row>
    <row r="65" spans="1:14" ht="13.5" customHeight="1">
      <c r="A65" s="137"/>
      <c r="B65" s="137"/>
      <c r="C65" s="68">
        <v>4</v>
      </c>
      <c r="D65" s="68">
        <v>351106</v>
      </c>
      <c r="E65" s="70" t="s">
        <v>146</v>
      </c>
      <c r="F65" s="68" t="s">
        <v>153</v>
      </c>
      <c r="G65" s="68">
        <v>1</v>
      </c>
      <c r="H65" s="68">
        <v>2</v>
      </c>
      <c r="I65" s="68">
        <f t="shared" si="0"/>
        <v>14</v>
      </c>
      <c r="J65" s="68">
        <f t="shared" si="0"/>
        <v>28</v>
      </c>
      <c r="K65" s="68"/>
      <c r="L65" s="68"/>
      <c r="M65" s="68">
        <f t="shared" si="1"/>
        <v>42</v>
      </c>
      <c r="N65" s="92">
        <v>4</v>
      </c>
    </row>
    <row r="66" spans="1:14" ht="26.25" customHeight="1">
      <c r="A66" s="137"/>
      <c r="B66" s="137"/>
      <c r="C66" s="68">
        <v>5</v>
      </c>
      <c r="D66" s="68">
        <v>351109</v>
      </c>
      <c r="E66" s="70" t="s">
        <v>145</v>
      </c>
      <c r="F66" s="68" t="s">
        <v>153</v>
      </c>
      <c r="G66" s="68">
        <v>2</v>
      </c>
      <c r="H66" s="68">
        <v>2</v>
      </c>
      <c r="I66" s="68">
        <f t="shared" si="0"/>
        <v>28</v>
      </c>
      <c r="J66" s="68">
        <f t="shared" si="0"/>
        <v>28</v>
      </c>
      <c r="K66" s="68"/>
      <c r="L66" s="68"/>
      <c r="M66" s="68">
        <f>I66+J66+K66</f>
        <v>56</v>
      </c>
      <c r="N66" s="92">
        <v>5</v>
      </c>
    </row>
    <row r="67" spans="1:14" ht="13.5" customHeight="1">
      <c r="A67" s="137"/>
      <c r="B67" s="137"/>
      <c r="C67" s="68">
        <v>6</v>
      </c>
      <c r="D67" s="68">
        <v>121101</v>
      </c>
      <c r="E67" s="70" t="s">
        <v>106</v>
      </c>
      <c r="F67" s="68" t="s">
        <v>152</v>
      </c>
      <c r="G67" s="68">
        <v>2</v>
      </c>
      <c r="H67" s="68">
        <v>2</v>
      </c>
      <c r="I67" s="68">
        <f>G67*14</f>
        <v>28</v>
      </c>
      <c r="J67" s="68"/>
      <c r="K67" s="68">
        <v>28</v>
      </c>
      <c r="L67" s="68"/>
      <c r="M67" s="68">
        <f t="shared" si="1"/>
        <v>56</v>
      </c>
      <c r="N67" s="92">
        <v>5</v>
      </c>
    </row>
    <row r="68" spans="1:14" ht="13.5" customHeight="1">
      <c r="A68" s="137"/>
      <c r="B68" s="137"/>
      <c r="C68" s="68">
        <v>7</v>
      </c>
      <c r="D68" s="68">
        <v>221100</v>
      </c>
      <c r="E68" s="70" t="s">
        <v>108</v>
      </c>
      <c r="F68" s="68"/>
      <c r="G68" s="68"/>
      <c r="H68" s="68">
        <v>3</v>
      </c>
      <c r="I68" s="68"/>
      <c r="J68" s="68">
        <f>H68*14</f>
        <v>42</v>
      </c>
      <c r="K68" s="68"/>
      <c r="L68" s="68"/>
      <c r="M68" s="68">
        <f t="shared" si="1"/>
        <v>42</v>
      </c>
      <c r="N68" s="92" t="s">
        <v>6</v>
      </c>
    </row>
    <row r="69" spans="1:14" ht="13.5" customHeight="1">
      <c r="A69" s="137"/>
      <c r="B69" s="137"/>
      <c r="C69" s="68">
        <v>8</v>
      </c>
      <c r="D69" s="68">
        <v>371100</v>
      </c>
      <c r="E69" s="70" t="s">
        <v>150</v>
      </c>
      <c r="F69" s="68"/>
      <c r="G69" s="68"/>
      <c r="H69" s="68"/>
      <c r="I69" s="68"/>
      <c r="J69" s="68"/>
      <c r="K69" s="68"/>
      <c r="L69" s="68">
        <v>28</v>
      </c>
      <c r="M69" s="69">
        <v>28</v>
      </c>
      <c r="N69" s="92" t="s">
        <v>5</v>
      </c>
    </row>
    <row r="70" spans="1:14" ht="13.5" customHeight="1">
      <c r="A70" s="137"/>
      <c r="B70" s="137"/>
      <c r="C70" s="138" t="s">
        <v>78</v>
      </c>
      <c r="D70" s="138"/>
      <c r="E70" s="138"/>
      <c r="F70" s="72" t="s">
        <v>7</v>
      </c>
      <c r="G70" s="72">
        <f aca="true" t="shared" si="2" ref="G70:N70">SUM(G62:G69)</f>
        <v>11</v>
      </c>
      <c r="H70" s="72">
        <f t="shared" si="2"/>
        <v>15</v>
      </c>
      <c r="I70" s="72">
        <f t="shared" si="2"/>
        <v>154</v>
      </c>
      <c r="J70" s="72">
        <f t="shared" si="2"/>
        <v>154</v>
      </c>
      <c r="K70" s="72">
        <f t="shared" si="2"/>
        <v>56</v>
      </c>
      <c r="L70" s="72">
        <f t="shared" si="2"/>
        <v>28</v>
      </c>
      <c r="M70" s="72">
        <f t="shared" si="2"/>
        <v>392</v>
      </c>
      <c r="N70" s="72">
        <f t="shared" si="2"/>
        <v>30</v>
      </c>
    </row>
    <row r="71" spans="1:14" ht="13.5" customHeight="1">
      <c r="A71" s="137"/>
      <c r="B71" s="139" t="s">
        <v>71</v>
      </c>
      <c r="C71" s="68">
        <v>1</v>
      </c>
      <c r="D71" s="68">
        <v>361102</v>
      </c>
      <c r="E71" s="70" t="s">
        <v>3</v>
      </c>
      <c r="F71" s="68" t="s">
        <v>152</v>
      </c>
      <c r="G71" s="68">
        <v>2</v>
      </c>
      <c r="H71" s="68">
        <v>2</v>
      </c>
      <c r="I71" s="68">
        <f>G71*14</f>
        <v>28</v>
      </c>
      <c r="J71" s="68">
        <f>H71*14</f>
        <v>28</v>
      </c>
      <c r="K71" s="68"/>
      <c r="L71" s="68"/>
      <c r="M71" s="69">
        <f aca="true" t="shared" si="3" ref="M71:M76">I71+J71+K71</f>
        <v>56</v>
      </c>
      <c r="N71" s="92">
        <v>7</v>
      </c>
    </row>
    <row r="72" spans="1:14" ht="13.5" customHeight="1">
      <c r="A72" s="137"/>
      <c r="B72" s="147"/>
      <c r="C72" s="68">
        <v>2</v>
      </c>
      <c r="D72" s="68">
        <v>181102</v>
      </c>
      <c r="E72" s="70" t="s">
        <v>104</v>
      </c>
      <c r="F72" s="68" t="s">
        <v>152</v>
      </c>
      <c r="G72" s="68">
        <v>2</v>
      </c>
      <c r="H72" s="68">
        <v>2</v>
      </c>
      <c r="I72" s="68">
        <f>G72*14</f>
        <v>28</v>
      </c>
      <c r="J72" s="68"/>
      <c r="K72" s="68">
        <f>H72*14</f>
        <v>28</v>
      </c>
      <c r="L72" s="68"/>
      <c r="M72" s="69">
        <f t="shared" si="3"/>
        <v>56</v>
      </c>
      <c r="N72" s="92">
        <v>6</v>
      </c>
    </row>
    <row r="73" spans="1:14" ht="13.5" customHeight="1">
      <c r="A73" s="137"/>
      <c r="B73" s="147"/>
      <c r="C73" s="68">
        <v>3</v>
      </c>
      <c r="D73" s="68">
        <v>341101</v>
      </c>
      <c r="E73" s="70" t="s">
        <v>144</v>
      </c>
      <c r="F73" s="68" t="s">
        <v>152</v>
      </c>
      <c r="G73" s="68">
        <v>2</v>
      </c>
      <c r="H73" s="68">
        <v>2</v>
      </c>
      <c r="I73" s="68">
        <f>G73*14</f>
        <v>28</v>
      </c>
      <c r="J73" s="68">
        <f>H73*14</f>
        <v>28</v>
      </c>
      <c r="K73" s="68"/>
      <c r="L73" s="68"/>
      <c r="M73" s="69">
        <f t="shared" si="3"/>
        <v>56</v>
      </c>
      <c r="N73" s="92">
        <v>7</v>
      </c>
    </row>
    <row r="74" spans="1:14" ht="13.5" customHeight="1">
      <c r="A74" s="137"/>
      <c r="B74" s="147"/>
      <c r="C74" s="68">
        <v>4</v>
      </c>
      <c r="D74" s="68">
        <v>361130</v>
      </c>
      <c r="E74" s="70" t="s">
        <v>163</v>
      </c>
      <c r="F74" s="68" t="s">
        <v>153</v>
      </c>
      <c r="G74" s="68">
        <v>1</v>
      </c>
      <c r="H74" s="68">
        <v>2</v>
      </c>
      <c r="I74" s="68">
        <f>G74*14</f>
        <v>14</v>
      </c>
      <c r="J74" s="68"/>
      <c r="K74" s="68">
        <v>28</v>
      </c>
      <c r="L74" s="68"/>
      <c r="M74" s="69">
        <f t="shared" si="3"/>
        <v>42</v>
      </c>
      <c r="N74" s="92">
        <v>5</v>
      </c>
    </row>
    <row r="75" spans="1:14" ht="13.5" customHeight="1">
      <c r="A75" s="137"/>
      <c r="B75" s="147"/>
      <c r="C75" s="68">
        <v>5</v>
      </c>
      <c r="D75" s="68">
        <v>211125</v>
      </c>
      <c r="E75" s="70" t="s">
        <v>107</v>
      </c>
      <c r="F75" s="68" t="s">
        <v>152</v>
      </c>
      <c r="G75" s="68">
        <v>2</v>
      </c>
      <c r="H75" s="68">
        <v>2</v>
      </c>
      <c r="I75" s="68">
        <f>G75*14</f>
        <v>28</v>
      </c>
      <c r="J75" s="68">
        <f>H75*14</f>
        <v>28</v>
      </c>
      <c r="K75" s="68"/>
      <c r="L75" s="68"/>
      <c r="M75" s="69">
        <f t="shared" si="3"/>
        <v>56</v>
      </c>
      <c r="N75" s="92">
        <v>5</v>
      </c>
    </row>
    <row r="76" spans="1:14" ht="13.5" customHeight="1">
      <c r="A76" s="137"/>
      <c r="B76" s="147"/>
      <c r="C76" s="68">
        <v>6</v>
      </c>
      <c r="D76" s="68">
        <v>221100</v>
      </c>
      <c r="E76" s="4" t="s">
        <v>109</v>
      </c>
      <c r="F76" s="68" t="s">
        <v>153</v>
      </c>
      <c r="G76" s="68"/>
      <c r="H76" s="68">
        <v>3</v>
      </c>
      <c r="I76" s="68"/>
      <c r="J76" s="68">
        <f>H76*14</f>
        <v>42</v>
      </c>
      <c r="K76" s="68"/>
      <c r="L76" s="68"/>
      <c r="M76" s="69">
        <f t="shared" si="3"/>
        <v>42</v>
      </c>
      <c r="N76" s="92" t="s">
        <v>6</v>
      </c>
    </row>
    <row r="77" spans="1:14" ht="13.5" customHeight="1">
      <c r="A77" s="137"/>
      <c r="B77" s="147"/>
      <c r="C77" s="68">
        <v>7</v>
      </c>
      <c r="D77" s="68">
        <v>371100</v>
      </c>
      <c r="E77" s="70" t="s">
        <v>150</v>
      </c>
      <c r="F77" s="68" t="s">
        <v>153</v>
      </c>
      <c r="G77" s="68"/>
      <c r="H77" s="68"/>
      <c r="I77" s="68"/>
      <c r="J77" s="68"/>
      <c r="K77" s="68"/>
      <c r="L77" s="68">
        <v>28</v>
      </c>
      <c r="M77" s="69">
        <v>28</v>
      </c>
      <c r="N77" s="92" t="s">
        <v>5</v>
      </c>
    </row>
    <row r="78" spans="1:14" ht="13.5" customHeight="1">
      <c r="A78" s="137"/>
      <c r="B78" s="147"/>
      <c r="C78" s="138" t="s">
        <v>79</v>
      </c>
      <c r="D78" s="138"/>
      <c r="E78" s="138"/>
      <c r="F78" s="72" t="s">
        <v>8</v>
      </c>
      <c r="G78" s="72">
        <f>SUM(G71:G77)</f>
        <v>9</v>
      </c>
      <c r="H78" s="72">
        <f aca="true" t="shared" si="4" ref="H78:N78">SUM(H71:H77)</f>
        <v>13</v>
      </c>
      <c r="I78" s="72">
        <f t="shared" si="4"/>
        <v>126</v>
      </c>
      <c r="J78" s="72">
        <f t="shared" si="4"/>
        <v>126</v>
      </c>
      <c r="K78" s="72">
        <f t="shared" si="4"/>
        <v>56</v>
      </c>
      <c r="L78" s="72">
        <f t="shared" si="4"/>
        <v>28</v>
      </c>
      <c r="M78" s="72">
        <f t="shared" si="4"/>
        <v>336</v>
      </c>
      <c r="N78" s="72">
        <f t="shared" si="4"/>
        <v>30</v>
      </c>
    </row>
    <row r="79" spans="1:14" ht="24" customHeight="1">
      <c r="A79" s="137"/>
      <c r="B79" s="93"/>
      <c r="C79" s="68">
        <v>8</v>
      </c>
      <c r="D79" s="68">
        <v>321112</v>
      </c>
      <c r="E79" s="70" t="s">
        <v>115</v>
      </c>
      <c r="F79" s="68" t="s">
        <v>153</v>
      </c>
      <c r="G79" s="68"/>
      <c r="H79" s="68"/>
      <c r="I79" s="68"/>
      <c r="J79" s="68"/>
      <c r="K79" s="68"/>
      <c r="L79" s="68"/>
      <c r="M79" s="69">
        <v>30</v>
      </c>
      <c r="N79" s="92" t="s">
        <v>5</v>
      </c>
    </row>
    <row r="80" spans="1:14" ht="13.5" customHeight="1">
      <c r="A80" s="137"/>
      <c r="B80" s="167" t="s">
        <v>86</v>
      </c>
      <c r="C80" s="168"/>
      <c r="D80" s="168"/>
      <c r="E80" s="169"/>
      <c r="F80" s="73" t="s">
        <v>17</v>
      </c>
      <c r="G80" s="73">
        <f>G70+G78+G79</f>
        <v>20</v>
      </c>
      <c r="H80" s="73">
        <f aca="true" t="shared" si="5" ref="H80:M80">H70+H78+H79</f>
        <v>28</v>
      </c>
      <c r="I80" s="73">
        <f>I70+I78+I79</f>
        <v>280</v>
      </c>
      <c r="J80" s="73">
        <f>J70+J78+J79</f>
        <v>280</v>
      </c>
      <c r="K80" s="73">
        <f t="shared" si="5"/>
        <v>112</v>
      </c>
      <c r="L80" s="73">
        <f t="shared" si="5"/>
        <v>56</v>
      </c>
      <c r="M80" s="73">
        <f t="shared" si="5"/>
        <v>758</v>
      </c>
      <c r="N80" s="73">
        <f>N70+N78</f>
        <v>60</v>
      </c>
    </row>
    <row r="81" spans="1:14" ht="13.5" customHeight="1">
      <c r="A81" s="137" t="s">
        <v>67</v>
      </c>
      <c r="B81" s="137" t="s">
        <v>72</v>
      </c>
      <c r="C81" s="68">
        <v>1</v>
      </c>
      <c r="D81" s="68">
        <v>341102</v>
      </c>
      <c r="E81" s="70" t="s">
        <v>142</v>
      </c>
      <c r="F81" s="68" t="s">
        <v>152</v>
      </c>
      <c r="G81" s="68">
        <v>3</v>
      </c>
      <c r="H81" s="68">
        <v>3</v>
      </c>
      <c r="I81" s="68">
        <f>G81*14</f>
        <v>42</v>
      </c>
      <c r="J81" s="68">
        <f>H81*14/2</f>
        <v>21</v>
      </c>
      <c r="K81" s="68">
        <f>H81*14/2</f>
        <v>21</v>
      </c>
      <c r="L81" s="68"/>
      <c r="M81" s="68">
        <f>I81+J81+K81</f>
        <v>84</v>
      </c>
      <c r="N81" s="92">
        <v>7</v>
      </c>
    </row>
    <row r="82" spans="1:14" ht="13.5" customHeight="1">
      <c r="A82" s="144"/>
      <c r="B82" s="137"/>
      <c r="C82" s="68">
        <v>2</v>
      </c>
      <c r="D82" s="68">
        <v>341107</v>
      </c>
      <c r="E82" s="70" t="s">
        <v>141</v>
      </c>
      <c r="F82" s="68" t="s">
        <v>152</v>
      </c>
      <c r="G82" s="68">
        <v>2</v>
      </c>
      <c r="H82" s="68">
        <v>2</v>
      </c>
      <c r="I82" s="68">
        <v>28</v>
      </c>
      <c r="J82" s="68"/>
      <c r="K82" s="68">
        <v>28</v>
      </c>
      <c r="L82" s="68"/>
      <c r="M82" s="68">
        <v>56</v>
      </c>
      <c r="N82" s="92">
        <v>6</v>
      </c>
    </row>
    <row r="83" spans="1:14" ht="13.5" customHeight="1">
      <c r="A83" s="144"/>
      <c r="B83" s="137"/>
      <c r="C83" s="68">
        <v>3</v>
      </c>
      <c r="D83" s="68">
        <v>351129</v>
      </c>
      <c r="E83" s="70" t="s">
        <v>165</v>
      </c>
      <c r="F83" s="68" t="s">
        <v>152</v>
      </c>
      <c r="G83" s="68">
        <v>2</v>
      </c>
      <c r="H83" s="68">
        <v>2</v>
      </c>
      <c r="I83" s="68">
        <f>G83*14</f>
        <v>28</v>
      </c>
      <c r="J83" s="68">
        <f>H83*14</f>
        <v>28</v>
      </c>
      <c r="K83" s="68"/>
      <c r="L83" s="68"/>
      <c r="M83" s="68">
        <f>I83+J83+K83</f>
        <v>56</v>
      </c>
      <c r="N83" s="92">
        <v>6</v>
      </c>
    </row>
    <row r="84" spans="1:14" ht="13.5" customHeight="1">
      <c r="A84" s="144"/>
      <c r="B84" s="137"/>
      <c r="C84" s="68">
        <v>4</v>
      </c>
      <c r="D84" s="68">
        <v>341106</v>
      </c>
      <c r="E84" s="70" t="s">
        <v>140</v>
      </c>
      <c r="F84" s="68" t="s">
        <v>152</v>
      </c>
      <c r="G84" s="68">
        <v>2</v>
      </c>
      <c r="H84" s="68">
        <v>2</v>
      </c>
      <c r="I84" s="68">
        <f aca="true" t="shared" si="6" ref="I84:J86">G84*14</f>
        <v>28</v>
      </c>
      <c r="J84" s="68"/>
      <c r="K84" s="68">
        <f>H84*14</f>
        <v>28</v>
      </c>
      <c r="L84" s="68"/>
      <c r="M84" s="68">
        <f>I84+J84+K84</f>
        <v>56</v>
      </c>
      <c r="N84" s="92">
        <v>6</v>
      </c>
    </row>
    <row r="85" spans="1:14" ht="13.5" customHeight="1">
      <c r="A85" s="144"/>
      <c r="B85" s="137"/>
      <c r="C85" s="68">
        <v>5</v>
      </c>
      <c r="D85" s="68">
        <v>181103</v>
      </c>
      <c r="E85" s="70" t="s">
        <v>105</v>
      </c>
      <c r="F85" s="68" t="s">
        <v>152</v>
      </c>
      <c r="G85" s="68">
        <v>2</v>
      </c>
      <c r="H85" s="68">
        <v>2</v>
      </c>
      <c r="I85" s="68">
        <f t="shared" si="6"/>
        <v>28</v>
      </c>
      <c r="J85" s="68"/>
      <c r="K85" s="68">
        <f>H85*14</f>
        <v>28</v>
      </c>
      <c r="L85" s="68"/>
      <c r="M85" s="68">
        <f>I85+J85+K85</f>
        <v>56</v>
      </c>
      <c r="N85" s="92">
        <v>5</v>
      </c>
    </row>
    <row r="86" spans="1:14" ht="13.5" customHeight="1">
      <c r="A86" s="144"/>
      <c r="B86" s="137"/>
      <c r="C86" s="68">
        <v>6</v>
      </c>
      <c r="D86" s="68">
        <v>221100</v>
      </c>
      <c r="E86" s="70" t="s">
        <v>108</v>
      </c>
      <c r="F86" s="68" t="s">
        <v>153</v>
      </c>
      <c r="G86" s="68"/>
      <c r="H86" s="68">
        <v>3</v>
      </c>
      <c r="I86" s="68"/>
      <c r="J86" s="68">
        <f t="shared" si="6"/>
        <v>42</v>
      </c>
      <c r="K86" s="68"/>
      <c r="L86" s="68"/>
      <c r="M86" s="68">
        <f>I86+J86+K86</f>
        <v>42</v>
      </c>
      <c r="N86" s="92" t="s">
        <v>6</v>
      </c>
    </row>
    <row r="87" spans="1:14" ht="13.5" customHeight="1">
      <c r="A87" s="144"/>
      <c r="B87" s="137"/>
      <c r="C87" s="68">
        <v>7</v>
      </c>
      <c r="D87" s="68">
        <v>371100</v>
      </c>
      <c r="E87" s="70" t="s">
        <v>150</v>
      </c>
      <c r="F87" s="68"/>
      <c r="G87" s="68"/>
      <c r="H87" s="68"/>
      <c r="I87" s="68"/>
      <c r="J87" s="68"/>
      <c r="K87" s="68"/>
      <c r="L87" s="68">
        <v>28</v>
      </c>
      <c r="M87" s="69">
        <v>28</v>
      </c>
      <c r="N87" s="92" t="s">
        <v>5</v>
      </c>
    </row>
    <row r="88" spans="1:14" ht="13.5" customHeight="1">
      <c r="A88" s="144"/>
      <c r="B88" s="137"/>
      <c r="C88" s="138" t="s">
        <v>80</v>
      </c>
      <c r="D88" s="138"/>
      <c r="E88" s="138"/>
      <c r="F88" s="74" t="s">
        <v>9</v>
      </c>
      <c r="G88" s="74">
        <f>SUM(G81:G87)</f>
        <v>11</v>
      </c>
      <c r="H88" s="74">
        <f aca="true" t="shared" si="7" ref="H88:N88">SUM(H81:H87)</f>
        <v>14</v>
      </c>
      <c r="I88" s="74">
        <f t="shared" si="7"/>
        <v>154</v>
      </c>
      <c r="J88" s="74">
        <f t="shared" si="7"/>
        <v>91</v>
      </c>
      <c r="K88" s="74">
        <f t="shared" si="7"/>
        <v>105</v>
      </c>
      <c r="L88" s="74">
        <f t="shared" si="7"/>
        <v>28</v>
      </c>
      <c r="M88" s="74">
        <f t="shared" si="7"/>
        <v>378</v>
      </c>
      <c r="N88" s="74">
        <f t="shared" si="7"/>
        <v>30</v>
      </c>
    </row>
    <row r="89" spans="1:14" ht="13.5">
      <c r="A89" s="144"/>
      <c r="B89" s="137" t="s">
        <v>73</v>
      </c>
      <c r="C89" s="68">
        <v>1</v>
      </c>
      <c r="D89" s="68">
        <v>341108</v>
      </c>
      <c r="E89" s="70" t="s">
        <v>138</v>
      </c>
      <c r="F89" s="68" t="s">
        <v>152</v>
      </c>
      <c r="G89" s="68">
        <v>2</v>
      </c>
      <c r="H89" s="68">
        <v>3</v>
      </c>
      <c r="I89" s="68">
        <f>G89*14</f>
        <v>28</v>
      </c>
      <c r="J89" s="68"/>
      <c r="K89" s="68">
        <f>H89*14</f>
        <v>42</v>
      </c>
      <c r="L89" s="68"/>
      <c r="M89" s="68">
        <f>I89+J89+K89</f>
        <v>70</v>
      </c>
      <c r="N89" s="92">
        <v>7</v>
      </c>
    </row>
    <row r="90" spans="1:14" ht="13.5">
      <c r="A90" s="144"/>
      <c r="B90" s="137"/>
      <c r="C90" s="68">
        <v>2</v>
      </c>
      <c r="D90" s="68">
        <v>361104</v>
      </c>
      <c r="E90" s="70" t="s">
        <v>139</v>
      </c>
      <c r="F90" s="68" t="s">
        <v>152</v>
      </c>
      <c r="G90" s="68">
        <v>2</v>
      </c>
      <c r="H90" s="68">
        <v>2</v>
      </c>
      <c r="I90" s="68">
        <v>28</v>
      </c>
      <c r="J90" s="68"/>
      <c r="K90" s="68">
        <f>H90*14</f>
        <v>28</v>
      </c>
      <c r="L90" s="68"/>
      <c r="M90" s="68">
        <f>I90+J90+K90</f>
        <v>56</v>
      </c>
      <c r="N90" s="92">
        <v>6</v>
      </c>
    </row>
    <row r="91" spans="1:14" ht="13.5">
      <c r="A91" s="144"/>
      <c r="B91" s="137"/>
      <c r="C91" s="68">
        <v>3</v>
      </c>
      <c r="D91" s="68">
        <v>331106</v>
      </c>
      <c r="E91" s="70" t="s">
        <v>137</v>
      </c>
      <c r="F91" s="68" t="s">
        <v>152</v>
      </c>
      <c r="G91" s="68">
        <v>2</v>
      </c>
      <c r="H91" s="68">
        <v>2</v>
      </c>
      <c r="I91" s="68">
        <f>G91*14</f>
        <v>28</v>
      </c>
      <c r="J91" s="68"/>
      <c r="K91" s="68">
        <f>H91*14</f>
        <v>28</v>
      </c>
      <c r="L91" s="68"/>
      <c r="M91" s="68">
        <f>I91+J91+K91</f>
        <v>56</v>
      </c>
      <c r="N91" s="92">
        <v>5</v>
      </c>
    </row>
    <row r="92" spans="1:14" ht="13.5">
      <c r="A92" s="144"/>
      <c r="B92" s="137"/>
      <c r="C92" s="68">
        <v>4</v>
      </c>
      <c r="D92" s="68">
        <v>341105</v>
      </c>
      <c r="E92" s="70" t="s">
        <v>136</v>
      </c>
      <c r="F92" s="68" t="s">
        <v>152</v>
      </c>
      <c r="G92" s="68">
        <v>2</v>
      </c>
      <c r="H92" s="68">
        <v>3</v>
      </c>
      <c r="I92" s="68">
        <f>G92*14</f>
        <v>28</v>
      </c>
      <c r="J92" s="68"/>
      <c r="K92" s="68">
        <f>H92*14</f>
        <v>42</v>
      </c>
      <c r="L92" s="68"/>
      <c r="M92" s="68">
        <f>I92+J92+K92</f>
        <v>70</v>
      </c>
      <c r="N92" s="92">
        <v>7</v>
      </c>
    </row>
    <row r="93" spans="1:14" ht="13.5">
      <c r="A93" s="144"/>
      <c r="B93" s="137"/>
      <c r="C93" s="68">
        <v>5</v>
      </c>
      <c r="D93" s="68">
        <v>311159</v>
      </c>
      <c r="E93" s="70" t="s">
        <v>113</v>
      </c>
      <c r="F93" s="68" t="s">
        <v>152</v>
      </c>
      <c r="G93" s="68">
        <v>2</v>
      </c>
      <c r="H93" s="68">
        <v>2</v>
      </c>
      <c r="I93" s="68">
        <f>G93*14</f>
        <v>28</v>
      </c>
      <c r="J93" s="68"/>
      <c r="K93" s="68">
        <f>H93*14</f>
        <v>28</v>
      </c>
      <c r="L93" s="68"/>
      <c r="M93" s="68">
        <f>I93+J93+K93</f>
        <v>56</v>
      </c>
      <c r="N93" s="92">
        <v>5</v>
      </c>
    </row>
    <row r="94" spans="1:14" ht="13.5">
      <c r="A94" s="144"/>
      <c r="B94" s="137"/>
      <c r="C94" s="68">
        <v>6</v>
      </c>
      <c r="D94" s="68">
        <v>371100</v>
      </c>
      <c r="E94" s="70" t="s">
        <v>150</v>
      </c>
      <c r="F94" s="68" t="s">
        <v>153</v>
      </c>
      <c r="G94" s="68"/>
      <c r="H94" s="68"/>
      <c r="I94" s="68"/>
      <c r="J94" s="68"/>
      <c r="K94" s="68"/>
      <c r="L94" s="68">
        <v>28</v>
      </c>
      <c r="M94" s="69">
        <v>28</v>
      </c>
      <c r="N94" s="92" t="s">
        <v>5</v>
      </c>
    </row>
    <row r="95" spans="1:14" ht="13.5">
      <c r="A95" s="144"/>
      <c r="B95" s="137"/>
      <c r="C95" s="68">
        <v>8</v>
      </c>
      <c r="D95" s="68">
        <v>221300</v>
      </c>
      <c r="E95" s="94" t="s">
        <v>110</v>
      </c>
      <c r="F95" s="68" t="s">
        <v>153</v>
      </c>
      <c r="G95" s="68"/>
      <c r="H95" s="68">
        <v>2</v>
      </c>
      <c r="I95" s="68"/>
      <c r="J95" s="68">
        <v>28</v>
      </c>
      <c r="K95" s="68"/>
      <c r="L95" s="68"/>
      <c r="M95" s="69">
        <v>28</v>
      </c>
      <c r="N95" s="92" t="s">
        <v>4</v>
      </c>
    </row>
    <row r="96" spans="1:14" ht="13.5" customHeight="1">
      <c r="A96" s="144"/>
      <c r="B96" s="137"/>
      <c r="C96" s="138" t="s">
        <v>81</v>
      </c>
      <c r="D96" s="138"/>
      <c r="E96" s="138"/>
      <c r="F96" s="74" t="s">
        <v>9</v>
      </c>
      <c r="G96" s="74">
        <f aca="true" t="shared" si="8" ref="G96:N96">SUM(G89:G94)</f>
        <v>10</v>
      </c>
      <c r="H96" s="74">
        <f t="shared" si="8"/>
        <v>12</v>
      </c>
      <c r="I96" s="74">
        <f t="shared" si="8"/>
        <v>140</v>
      </c>
      <c r="J96" s="74">
        <f t="shared" si="8"/>
        <v>0</v>
      </c>
      <c r="K96" s="74">
        <f t="shared" si="8"/>
        <v>168</v>
      </c>
      <c r="L96" s="74">
        <f t="shared" si="8"/>
        <v>28</v>
      </c>
      <c r="M96" s="74">
        <f t="shared" si="8"/>
        <v>336</v>
      </c>
      <c r="N96" s="74">
        <f t="shared" si="8"/>
        <v>30</v>
      </c>
    </row>
    <row r="97" spans="1:14" ht="25.5" customHeight="1">
      <c r="A97" s="144"/>
      <c r="B97" s="93"/>
      <c r="C97" s="68">
        <v>9</v>
      </c>
      <c r="D97" s="68">
        <v>341112</v>
      </c>
      <c r="E97" s="70" t="s">
        <v>135</v>
      </c>
      <c r="F97" s="68" t="s">
        <v>153</v>
      </c>
      <c r="G97" s="68"/>
      <c r="H97" s="68"/>
      <c r="I97" s="68"/>
      <c r="J97" s="68"/>
      <c r="K97" s="68"/>
      <c r="L97" s="68"/>
      <c r="M97" s="68">
        <v>30</v>
      </c>
      <c r="N97" s="92" t="s">
        <v>5</v>
      </c>
    </row>
    <row r="98" spans="1:15" ht="13.5">
      <c r="A98" s="144"/>
      <c r="B98" s="151" t="s">
        <v>87</v>
      </c>
      <c r="C98" s="151"/>
      <c r="D98" s="151"/>
      <c r="E98" s="151"/>
      <c r="F98" s="75" t="s">
        <v>10</v>
      </c>
      <c r="G98" s="75">
        <f aca="true" t="shared" si="9" ref="G98:L98">G88+G96</f>
        <v>21</v>
      </c>
      <c r="H98" s="75">
        <f t="shared" si="9"/>
        <v>26</v>
      </c>
      <c r="I98" s="75">
        <f t="shared" si="9"/>
        <v>294</v>
      </c>
      <c r="J98" s="75">
        <f t="shared" si="9"/>
        <v>91</v>
      </c>
      <c r="K98" s="75">
        <f t="shared" si="9"/>
        <v>273</v>
      </c>
      <c r="L98" s="75">
        <f t="shared" si="9"/>
        <v>56</v>
      </c>
      <c r="M98" s="75">
        <f>M88+M96+M97</f>
        <v>744</v>
      </c>
      <c r="N98" s="75">
        <f>N88+N96</f>
        <v>60</v>
      </c>
      <c r="O98" s="42"/>
    </row>
    <row r="99" spans="1:15" ht="13.5">
      <c r="A99" s="88"/>
      <c r="B99" s="89"/>
      <c r="C99" s="89"/>
      <c r="D99" s="89"/>
      <c r="E99" s="90"/>
      <c r="F99" s="89"/>
      <c r="G99" s="89"/>
      <c r="H99" s="89"/>
      <c r="I99" s="91"/>
      <c r="J99" s="91"/>
      <c r="K99" s="91"/>
      <c r="L99" s="91"/>
      <c r="M99" s="91"/>
      <c r="N99" s="91"/>
      <c r="O99" s="42"/>
    </row>
    <row r="100" spans="1:15" ht="3.75" customHeight="1">
      <c r="A100" s="88"/>
      <c r="B100" s="89"/>
      <c r="C100" s="89"/>
      <c r="D100" s="89"/>
      <c r="E100" s="90"/>
      <c r="F100" s="89"/>
      <c r="G100" s="89"/>
      <c r="H100" s="89"/>
      <c r="I100" s="91"/>
      <c r="J100" s="91"/>
      <c r="K100" s="91"/>
      <c r="L100" s="91"/>
      <c r="M100" s="91"/>
      <c r="N100" s="91"/>
      <c r="O100" s="42"/>
    </row>
    <row r="101" spans="1:14" ht="39" customHeight="1">
      <c r="A101" s="152" t="s">
        <v>49</v>
      </c>
      <c r="B101" s="148" t="s">
        <v>50</v>
      </c>
      <c r="C101" s="148" t="s">
        <v>51</v>
      </c>
      <c r="D101" s="139" t="s">
        <v>52</v>
      </c>
      <c r="E101" s="161" t="s">
        <v>53</v>
      </c>
      <c r="F101" s="139" t="s">
        <v>54</v>
      </c>
      <c r="G101" s="142" t="s">
        <v>55</v>
      </c>
      <c r="H101" s="143"/>
      <c r="I101" s="142" t="s">
        <v>56</v>
      </c>
      <c r="J101" s="150"/>
      <c r="K101" s="150"/>
      <c r="L101" s="143"/>
      <c r="M101" s="154" t="s">
        <v>57</v>
      </c>
      <c r="N101" s="145" t="s">
        <v>58</v>
      </c>
    </row>
    <row r="102" spans="1:14" ht="12" customHeight="1">
      <c r="A102" s="153"/>
      <c r="B102" s="149"/>
      <c r="C102" s="149"/>
      <c r="D102" s="140"/>
      <c r="E102" s="162"/>
      <c r="F102" s="140"/>
      <c r="G102" s="120" t="s">
        <v>59</v>
      </c>
      <c r="H102" s="120" t="s">
        <v>60</v>
      </c>
      <c r="I102" s="68" t="s">
        <v>0</v>
      </c>
      <c r="J102" s="120" t="s">
        <v>60</v>
      </c>
      <c r="K102" s="120" t="s">
        <v>61</v>
      </c>
      <c r="L102" s="120" t="s">
        <v>62</v>
      </c>
      <c r="M102" s="124"/>
      <c r="N102" s="146"/>
    </row>
    <row r="103" spans="1:14" ht="27">
      <c r="A103" s="137" t="s">
        <v>68</v>
      </c>
      <c r="B103" s="137" t="s">
        <v>74</v>
      </c>
      <c r="C103" s="68">
        <v>1</v>
      </c>
      <c r="D103" s="68">
        <v>341109</v>
      </c>
      <c r="E103" s="70" t="s">
        <v>134</v>
      </c>
      <c r="F103" s="68" t="s">
        <v>152</v>
      </c>
      <c r="G103" s="68">
        <v>3</v>
      </c>
      <c r="H103" s="68">
        <v>4</v>
      </c>
      <c r="I103" s="68">
        <f>G103*14</f>
        <v>42</v>
      </c>
      <c r="J103" s="68">
        <v>14</v>
      </c>
      <c r="K103" s="68">
        <v>42</v>
      </c>
      <c r="L103" s="68"/>
      <c r="M103" s="68">
        <f>I103+J103+K103</f>
        <v>98</v>
      </c>
      <c r="N103" s="92">
        <v>7</v>
      </c>
    </row>
    <row r="104" spans="1:14" ht="13.5">
      <c r="A104" s="137"/>
      <c r="B104" s="137"/>
      <c r="C104" s="68">
        <v>2</v>
      </c>
      <c r="D104" s="68">
        <v>321101</v>
      </c>
      <c r="E104" s="70" t="s">
        <v>164</v>
      </c>
      <c r="F104" s="68" t="s">
        <v>152</v>
      </c>
      <c r="G104" s="68">
        <v>2</v>
      </c>
      <c r="H104" s="68">
        <v>3</v>
      </c>
      <c r="I104" s="68">
        <f>G104*14</f>
        <v>28</v>
      </c>
      <c r="J104" s="68"/>
      <c r="K104" s="68">
        <f>H104*14</f>
        <v>42</v>
      </c>
      <c r="L104" s="68"/>
      <c r="M104" s="68">
        <f>I104+J104+K104</f>
        <v>70</v>
      </c>
      <c r="N104" s="92">
        <v>6</v>
      </c>
    </row>
    <row r="105" spans="1:14" ht="13.5">
      <c r="A105" s="137"/>
      <c r="B105" s="137"/>
      <c r="C105" s="68">
        <v>3</v>
      </c>
      <c r="D105" s="68">
        <v>331121</v>
      </c>
      <c r="E105" s="70" t="s">
        <v>133</v>
      </c>
      <c r="F105" s="68" t="s">
        <v>152</v>
      </c>
      <c r="G105" s="68">
        <v>2</v>
      </c>
      <c r="H105" s="68">
        <v>3</v>
      </c>
      <c r="I105" s="68">
        <f>G105*14</f>
        <v>28</v>
      </c>
      <c r="J105" s="68"/>
      <c r="K105" s="68">
        <f>H105*14</f>
        <v>42</v>
      </c>
      <c r="L105" s="68"/>
      <c r="M105" s="68">
        <f>I105+J105+K105</f>
        <v>70</v>
      </c>
      <c r="N105" s="92">
        <v>6</v>
      </c>
    </row>
    <row r="106" spans="1:14" ht="25.5" customHeight="1">
      <c r="A106" s="137"/>
      <c r="B106" s="137"/>
      <c r="C106" s="68">
        <v>4</v>
      </c>
      <c r="D106" s="68">
        <v>321102</v>
      </c>
      <c r="E106" s="70" t="s">
        <v>118</v>
      </c>
      <c r="F106" s="68" t="s">
        <v>152</v>
      </c>
      <c r="G106" s="68">
        <v>2</v>
      </c>
      <c r="H106" s="68">
        <v>3</v>
      </c>
      <c r="I106" s="68">
        <f>G106*14</f>
        <v>28</v>
      </c>
      <c r="J106" s="68">
        <f>H106*14</f>
        <v>42</v>
      </c>
      <c r="K106" s="68"/>
      <c r="L106" s="68"/>
      <c r="M106" s="68">
        <f>I106+J106+K106</f>
        <v>70</v>
      </c>
      <c r="N106" s="92">
        <v>6</v>
      </c>
    </row>
    <row r="107" spans="1:14" ht="13.5">
      <c r="A107" s="137"/>
      <c r="B107" s="137"/>
      <c r="C107" s="68">
        <v>5</v>
      </c>
      <c r="D107" s="68">
        <v>321107</v>
      </c>
      <c r="E107" s="70" t="s">
        <v>116</v>
      </c>
      <c r="F107" s="68" t="s">
        <v>153</v>
      </c>
      <c r="G107" s="68">
        <v>2</v>
      </c>
      <c r="H107" s="68">
        <v>2</v>
      </c>
      <c r="I107" s="68">
        <f>G107*14</f>
        <v>28</v>
      </c>
      <c r="J107" s="68"/>
      <c r="K107" s="68">
        <f>H107*14</f>
        <v>28</v>
      </c>
      <c r="L107" s="68"/>
      <c r="M107" s="68">
        <f>I107+J107+K107</f>
        <v>56</v>
      </c>
      <c r="N107" s="92">
        <v>5</v>
      </c>
    </row>
    <row r="108" spans="1:14" ht="13.5">
      <c r="A108" s="137"/>
      <c r="B108" s="137"/>
      <c r="C108" s="68">
        <v>6</v>
      </c>
      <c r="D108" s="68">
        <v>371300</v>
      </c>
      <c r="E108" s="95" t="s">
        <v>151</v>
      </c>
      <c r="F108" s="68" t="s">
        <v>153</v>
      </c>
      <c r="G108" s="68"/>
      <c r="H108" s="68"/>
      <c r="I108" s="68"/>
      <c r="J108" s="68"/>
      <c r="K108" s="68"/>
      <c r="L108" s="68">
        <v>28</v>
      </c>
      <c r="M108" s="69">
        <v>28</v>
      </c>
      <c r="N108" s="92" t="s">
        <v>5</v>
      </c>
    </row>
    <row r="109" spans="1:14" ht="13.5">
      <c r="A109" s="137"/>
      <c r="B109" s="137"/>
      <c r="C109" s="68">
        <v>7</v>
      </c>
      <c r="D109" s="68">
        <v>221300</v>
      </c>
      <c r="E109" s="94" t="s">
        <v>110</v>
      </c>
      <c r="F109" s="68" t="s">
        <v>153</v>
      </c>
      <c r="G109" s="68"/>
      <c r="H109" s="68">
        <v>2</v>
      </c>
      <c r="I109" s="68"/>
      <c r="J109" s="68">
        <v>28</v>
      </c>
      <c r="K109" s="68"/>
      <c r="L109" s="68"/>
      <c r="M109" s="69">
        <v>28</v>
      </c>
      <c r="N109" s="92" t="s">
        <v>4</v>
      </c>
    </row>
    <row r="110" spans="1:14" ht="13.5" customHeight="1">
      <c r="A110" s="137"/>
      <c r="B110" s="137"/>
      <c r="C110" s="138" t="s">
        <v>82</v>
      </c>
      <c r="D110" s="138"/>
      <c r="E110" s="138"/>
      <c r="F110" s="74" t="s">
        <v>11</v>
      </c>
      <c r="G110" s="74">
        <f>SUM(G103:G107)</f>
        <v>11</v>
      </c>
      <c r="H110" s="74">
        <f aca="true" t="shared" si="10" ref="H110:N110">SUM(H103:H107)</f>
        <v>15</v>
      </c>
      <c r="I110" s="74">
        <f t="shared" si="10"/>
        <v>154</v>
      </c>
      <c r="J110" s="74">
        <f t="shared" si="10"/>
        <v>56</v>
      </c>
      <c r="K110" s="74">
        <f t="shared" si="10"/>
        <v>154</v>
      </c>
      <c r="L110" s="74">
        <f t="shared" si="10"/>
        <v>0</v>
      </c>
      <c r="M110" s="74">
        <f t="shared" si="10"/>
        <v>364</v>
      </c>
      <c r="N110" s="74">
        <f t="shared" si="10"/>
        <v>30</v>
      </c>
    </row>
    <row r="111" spans="1:14" ht="13.5" customHeight="1">
      <c r="A111" s="137"/>
      <c r="B111" s="137" t="s">
        <v>75</v>
      </c>
      <c r="C111" s="68">
        <v>1</v>
      </c>
      <c r="D111" s="68">
        <v>331101</v>
      </c>
      <c r="E111" s="70" t="s">
        <v>132</v>
      </c>
      <c r="F111" s="68" t="s">
        <v>152</v>
      </c>
      <c r="G111" s="68">
        <v>2</v>
      </c>
      <c r="H111" s="68">
        <v>3</v>
      </c>
      <c r="I111" s="68">
        <v>28</v>
      </c>
      <c r="J111" s="68"/>
      <c r="K111" s="68">
        <f>H111*14</f>
        <v>42</v>
      </c>
      <c r="L111" s="68"/>
      <c r="M111" s="68">
        <f aca="true" t="shared" si="11" ref="M111:M116">I111+J111+K111</f>
        <v>70</v>
      </c>
      <c r="N111" s="92">
        <v>6</v>
      </c>
    </row>
    <row r="112" spans="1:14" ht="24.75" customHeight="1">
      <c r="A112" s="137"/>
      <c r="B112" s="137"/>
      <c r="C112" s="68">
        <v>2</v>
      </c>
      <c r="D112" s="68">
        <v>321103</v>
      </c>
      <c r="E112" s="70" t="s">
        <v>117</v>
      </c>
      <c r="F112" s="68" t="s">
        <v>152</v>
      </c>
      <c r="G112" s="68">
        <v>2</v>
      </c>
      <c r="H112" s="68">
        <v>3</v>
      </c>
      <c r="I112" s="68">
        <f>G112*14</f>
        <v>28</v>
      </c>
      <c r="J112" s="68">
        <v>21</v>
      </c>
      <c r="K112" s="68">
        <f>H112*14/2</f>
        <v>21</v>
      </c>
      <c r="L112" s="68"/>
      <c r="M112" s="68">
        <f t="shared" si="11"/>
        <v>70</v>
      </c>
      <c r="N112" s="92">
        <v>6</v>
      </c>
    </row>
    <row r="113" spans="1:14" ht="21.75" customHeight="1">
      <c r="A113" s="137"/>
      <c r="B113" s="137"/>
      <c r="C113" s="68">
        <v>3</v>
      </c>
      <c r="D113" s="68">
        <v>321104</v>
      </c>
      <c r="E113" s="70" t="s">
        <v>119</v>
      </c>
      <c r="F113" s="68" t="s">
        <v>152</v>
      </c>
      <c r="G113" s="68">
        <v>2</v>
      </c>
      <c r="H113" s="68">
        <v>2</v>
      </c>
      <c r="I113" s="68">
        <f>G113*14</f>
        <v>28</v>
      </c>
      <c r="J113" s="68">
        <v>14</v>
      </c>
      <c r="K113" s="68">
        <f>H113*14/2</f>
        <v>14</v>
      </c>
      <c r="L113" s="68"/>
      <c r="M113" s="68">
        <f t="shared" si="11"/>
        <v>56</v>
      </c>
      <c r="N113" s="92">
        <v>4</v>
      </c>
    </row>
    <row r="114" spans="1:14" ht="13.5" customHeight="1">
      <c r="A114" s="137"/>
      <c r="B114" s="137"/>
      <c r="C114" s="68">
        <v>4</v>
      </c>
      <c r="D114" s="68">
        <v>311155</v>
      </c>
      <c r="E114" s="70" t="s">
        <v>114</v>
      </c>
      <c r="F114" s="68" t="s">
        <v>152</v>
      </c>
      <c r="G114" s="68">
        <v>2</v>
      </c>
      <c r="H114" s="68">
        <v>2</v>
      </c>
      <c r="I114" s="68">
        <f>G114*14</f>
        <v>28</v>
      </c>
      <c r="J114" s="68"/>
      <c r="K114" s="68">
        <f>H114*14</f>
        <v>28</v>
      </c>
      <c r="L114" s="68"/>
      <c r="M114" s="68">
        <f t="shared" si="11"/>
        <v>56</v>
      </c>
      <c r="N114" s="92">
        <v>4</v>
      </c>
    </row>
    <row r="115" spans="1:14" ht="13.5" customHeight="1">
      <c r="A115" s="137"/>
      <c r="B115" s="137"/>
      <c r="C115" s="68">
        <v>5</v>
      </c>
      <c r="D115" s="68">
        <v>321136</v>
      </c>
      <c r="E115" s="70" t="s">
        <v>120</v>
      </c>
      <c r="F115" s="68" t="s">
        <v>152</v>
      </c>
      <c r="G115" s="68">
        <v>2</v>
      </c>
      <c r="H115" s="68">
        <v>3</v>
      </c>
      <c r="I115" s="68">
        <f>G115*14</f>
        <v>28</v>
      </c>
      <c r="J115" s="68">
        <f>H115*14</f>
        <v>42</v>
      </c>
      <c r="K115" s="68"/>
      <c r="L115" s="68"/>
      <c r="M115" s="68">
        <f t="shared" si="11"/>
        <v>70</v>
      </c>
      <c r="N115" s="92">
        <v>6</v>
      </c>
    </row>
    <row r="116" spans="1:14" ht="13.5" customHeight="1">
      <c r="A116" s="137"/>
      <c r="B116" s="137"/>
      <c r="C116" s="68">
        <v>6</v>
      </c>
      <c r="D116" s="68">
        <v>261102</v>
      </c>
      <c r="E116" s="70" t="s">
        <v>111</v>
      </c>
      <c r="F116" s="68" t="s">
        <v>153</v>
      </c>
      <c r="G116" s="68">
        <v>2</v>
      </c>
      <c r="H116" s="68">
        <v>2</v>
      </c>
      <c r="I116" s="68">
        <f>G116*14</f>
        <v>28</v>
      </c>
      <c r="J116" s="68">
        <v>8</v>
      </c>
      <c r="K116" s="68">
        <v>20</v>
      </c>
      <c r="L116" s="68"/>
      <c r="M116" s="68">
        <f t="shared" si="11"/>
        <v>56</v>
      </c>
      <c r="N116" s="92">
        <v>4</v>
      </c>
    </row>
    <row r="117" spans="1:14" ht="13.5" customHeight="1">
      <c r="A117" s="137"/>
      <c r="B117" s="137"/>
      <c r="C117" s="68">
        <v>8</v>
      </c>
      <c r="D117" s="68">
        <v>371300</v>
      </c>
      <c r="E117" s="95" t="s">
        <v>151</v>
      </c>
      <c r="F117" s="68" t="s">
        <v>153</v>
      </c>
      <c r="G117" s="68"/>
      <c r="H117" s="68"/>
      <c r="I117" s="68"/>
      <c r="J117" s="68"/>
      <c r="K117" s="68"/>
      <c r="L117" s="68">
        <v>28</v>
      </c>
      <c r="M117" s="69">
        <v>28</v>
      </c>
      <c r="N117" s="92" t="s">
        <v>5</v>
      </c>
    </row>
    <row r="118" spans="1:14" ht="13.5" customHeight="1">
      <c r="A118" s="137"/>
      <c r="B118" s="137"/>
      <c r="C118" s="68">
        <v>9</v>
      </c>
      <c r="D118" s="68">
        <v>221300</v>
      </c>
      <c r="E118" s="94" t="s">
        <v>110</v>
      </c>
      <c r="F118" s="68" t="s">
        <v>153</v>
      </c>
      <c r="G118" s="68"/>
      <c r="H118" s="68">
        <v>2</v>
      </c>
      <c r="I118" s="68"/>
      <c r="J118" s="68">
        <v>28</v>
      </c>
      <c r="K118" s="68"/>
      <c r="L118" s="68"/>
      <c r="M118" s="69">
        <v>28</v>
      </c>
      <c r="N118" s="92" t="s">
        <v>4</v>
      </c>
    </row>
    <row r="119" spans="1:14" ht="13.5" customHeight="1">
      <c r="A119" s="137"/>
      <c r="B119" s="137"/>
      <c r="C119" s="138" t="s">
        <v>83</v>
      </c>
      <c r="D119" s="138"/>
      <c r="E119" s="138"/>
      <c r="F119" s="74" t="s">
        <v>9</v>
      </c>
      <c r="G119" s="74">
        <f>SUM(G111:G116)</f>
        <v>12</v>
      </c>
      <c r="H119" s="74">
        <f aca="true" t="shared" si="12" ref="H119:N119">SUM(H111:H116)</f>
        <v>15</v>
      </c>
      <c r="I119" s="74">
        <f t="shared" si="12"/>
        <v>168</v>
      </c>
      <c r="J119" s="74">
        <f t="shared" si="12"/>
        <v>85</v>
      </c>
      <c r="K119" s="74">
        <f t="shared" si="12"/>
        <v>125</v>
      </c>
      <c r="L119" s="74">
        <f t="shared" si="12"/>
        <v>0</v>
      </c>
      <c r="M119" s="74">
        <f t="shared" si="12"/>
        <v>378</v>
      </c>
      <c r="N119" s="74">
        <f t="shared" si="12"/>
        <v>30</v>
      </c>
    </row>
    <row r="120" spans="1:14" ht="25.5" customHeight="1">
      <c r="A120" s="137"/>
      <c r="B120" s="67"/>
      <c r="C120" s="68">
        <v>7</v>
      </c>
      <c r="D120" s="68">
        <v>321113</v>
      </c>
      <c r="E120" s="70" t="s">
        <v>121</v>
      </c>
      <c r="F120" s="68" t="s">
        <v>153</v>
      </c>
      <c r="G120" s="68"/>
      <c r="H120" s="68"/>
      <c r="I120" s="68"/>
      <c r="J120" s="68"/>
      <c r="K120" s="68"/>
      <c r="L120" s="68"/>
      <c r="M120" s="68">
        <v>60</v>
      </c>
      <c r="N120" s="92" t="s">
        <v>4</v>
      </c>
    </row>
    <row r="121" spans="1:14" ht="13.5" customHeight="1">
      <c r="A121" s="137"/>
      <c r="B121" s="151" t="s">
        <v>88</v>
      </c>
      <c r="C121" s="151"/>
      <c r="D121" s="151"/>
      <c r="E121" s="151"/>
      <c r="F121" s="75" t="s">
        <v>13</v>
      </c>
      <c r="G121" s="75">
        <f aca="true" t="shared" si="13" ref="G121:L121">G110+G119+G120</f>
        <v>23</v>
      </c>
      <c r="H121" s="75">
        <f t="shared" si="13"/>
        <v>30</v>
      </c>
      <c r="I121" s="75">
        <f t="shared" si="13"/>
        <v>322</v>
      </c>
      <c r="J121" s="75">
        <f t="shared" si="13"/>
        <v>141</v>
      </c>
      <c r="K121" s="75">
        <f t="shared" si="13"/>
        <v>279</v>
      </c>
      <c r="L121" s="75">
        <f t="shared" si="13"/>
        <v>0</v>
      </c>
      <c r="M121" s="75">
        <f>M119+M110+M120</f>
        <v>802</v>
      </c>
      <c r="N121" s="75">
        <f>N119+N110</f>
        <v>60</v>
      </c>
    </row>
    <row r="122" spans="1:14" ht="15" customHeight="1">
      <c r="A122" s="137" t="s">
        <v>69</v>
      </c>
      <c r="B122" s="137" t="s">
        <v>76</v>
      </c>
      <c r="C122" s="68">
        <v>1</v>
      </c>
      <c r="D122" s="68">
        <v>321105</v>
      </c>
      <c r="E122" s="70" t="s">
        <v>122</v>
      </c>
      <c r="F122" s="68" t="s">
        <v>152</v>
      </c>
      <c r="G122" s="68">
        <v>2</v>
      </c>
      <c r="H122" s="68">
        <v>3</v>
      </c>
      <c r="I122" s="68">
        <f aca="true" t="shared" si="14" ref="I122:J127">G122*14</f>
        <v>28</v>
      </c>
      <c r="J122" s="68">
        <f t="shared" si="14"/>
        <v>42</v>
      </c>
      <c r="K122" s="68"/>
      <c r="L122" s="68"/>
      <c r="M122" s="68">
        <f aca="true" t="shared" si="15" ref="M122:M127">I122+J122+K122</f>
        <v>70</v>
      </c>
      <c r="N122" s="92">
        <v>6</v>
      </c>
    </row>
    <row r="123" spans="1:14" ht="13.5" customHeight="1">
      <c r="A123" s="137"/>
      <c r="B123" s="137"/>
      <c r="C123" s="68">
        <v>2</v>
      </c>
      <c r="D123" s="68">
        <v>331110</v>
      </c>
      <c r="E123" s="70" t="s">
        <v>131</v>
      </c>
      <c r="F123" s="68" t="s">
        <v>152</v>
      </c>
      <c r="G123" s="68">
        <v>2</v>
      </c>
      <c r="H123" s="68">
        <v>3</v>
      </c>
      <c r="I123" s="68">
        <f t="shared" si="14"/>
        <v>28</v>
      </c>
      <c r="J123" s="68">
        <f>H123*14*2/3</f>
        <v>28</v>
      </c>
      <c r="K123" s="68">
        <f>H123*14/3</f>
        <v>14</v>
      </c>
      <c r="L123" s="68"/>
      <c r="M123" s="68">
        <f t="shared" si="15"/>
        <v>70</v>
      </c>
      <c r="N123" s="92">
        <v>5</v>
      </c>
    </row>
    <row r="124" spans="1:14" ht="23.25" customHeight="1">
      <c r="A124" s="137"/>
      <c r="B124" s="137"/>
      <c r="C124" s="68">
        <v>3</v>
      </c>
      <c r="D124" s="68">
        <v>321109</v>
      </c>
      <c r="E124" s="70" t="s">
        <v>123</v>
      </c>
      <c r="F124" s="68" t="s">
        <v>152</v>
      </c>
      <c r="G124" s="68">
        <v>2</v>
      </c>
      <c r="H124" s="68">
        <v>2</v>
      </c>
      <c r="I124" s="68">
        <f t="shared" si="14"/>
        <v>28</v>
      </c>
      <c r="J124" s="68"/>
      <c r="K124" s="68">
        <v>28</v>
      </c>
      <c r="L124" s="68"/>
      <c r="M124" s="68">
        <f t="shared" si="15"/>
        <v>56</v>
      </c>
      <c r="N124" s="92">
        <v>4</v>
      </c>
    </row>
    <row r="125" spans="1:17" ht="13.5">
      <c r="A125" s="137"/>
      <c r="B125" s="137"/>
      <c r="C125" s="68">
        <v>4</v>
      </c>
      <c r="D125" s="68">
        <v>171126</v>
      </c>
      <c r="E125" s="70" t="s">
        <v>103</v>
      </c>
      <c r="F125" s="68" t="s">
        <v>153</v>
      </c>
      <c r="G125" s="68">
        <v>2</v>
      </c>
      <c r="H125" s="68">
        <v>1</v>
      </c>
      <c r="I125" s="68">
        <f t="shared" si="14"/>
        <v>28</v>
      </c>
      <c r="J125" s="68"/>
      <c r="K125" s="68">
        <v>14</v>
      </c>
      <c r="L125" s="68"/>
      <c r="M125" s="68">
        <f t="shared" si="15"/>
        <v>42</v>
      </c>
      <c r="N125" s="92">
        <v>3</v>
      </c>
      <c r="P125" s="89"/>
      <c r="Q125" s="99"/>
    </row>
    <row r="126" spans="1:14" ht="13.5">
      <c r="A126" s="137"/>
      <c r="B126" s="137"/>
      <c r="C126" s="68">
        <v>5</v>
      </c>
      <c r="D126" s="68">
        <v>321120</v>
      </c>
      <c r="E126" s="70" t="s">
        <v>124</v>
      </c>
      <c r="F126" s="68" t="s">
        <v>152</v>
      </c>
      <c r="G126" s="68">
        <v>2</v>
      </c>
      <c r="H126" s="68">
        <v>3</v>
      </c>
      <c r="I126" s="68">
        <f t="shared" si="14"/>
        <v>28</v>
      </c>
      <c r="J126" s="68"/>
      <c r="K126" s="68">
        <f>H126*14</f>
        <v>42</v>
      </c>
      <c r="L126" s="68"/>
      <c r="M126" s="68">
        <f t="shared" si="15"/>
        <v>70</v>
      </c>
      <c r="N126" s="92">
        <v>5</v>
      </c>
    </row>
    <row r="127" spans="1:14" ht="13.5">
      <c r="A127" s="137"/>
      <c r="B127" s="137"/>
      <c r="C127" s="68">
        <v>6</v>
      </c>
      <c r="D127" s="68">
        <v>321135</v>
      </c>
      <c r="E127" s="70" t="s">
        <v>125</v>
      </c>
      <c r="F127" s="68" t="s">
        <v>152</v>
      </c>
      <c r="G127" s="68">
        <v>2</v>
      </c>
      <c r="H127" s="68">
        <v>3</v>
      </c>
      <c r="I127" s="68">
        <f t="shared" si="14"/>
        <v>28</v>
      </c>
      <c r="J127" s="68"/>
      <c r="K127" s="68">
        <f>H127*14</f>
        <v>42</v>
      </c>
      <c r="L127" s="68"/>
      <c r="M127" s="68">
        <f t="shared" si="15"/>
        <v>70</v>
      </c>
      <c r="N127" s="92">
        <v>5</v>
      </c>
    </row>
    <row r="128" spans="1:14" ht="13.5">
      <c r="A128" s="137"/>
      <c r="B128" s="137"/>
      <c r="C128" s="68">
        <v>7</v>
      </c>
      <c r="D128" s="68">
        <v>371300</v>
      </c>
      <c r="E128" s="95" t="s">
        <v>151</v>
      </c>
      <c r="F128" s="68" t="s">
        <v>153</v>
      </c>
      <c r="G128" s="68"/>
      <c r="H128" s="68"/>
      <c r="I128" s="68"/>
      <c r="J128" s="68"/>
      <c r="K128" s="68"/>
      <c r="L128" s="68">
        <v>28</v>
      </c>
      <c r="M128" s="69">
        <v>28</v>
      </c>
      <c r="N128" s="92" t="s">
        <v>5</v>
      </c>
    </row>
    <row r="129" spans="1:14" ht="13.5">
      <c r="A129" s="137"/>
      <c r="B129" s="137"/>
      <c r="C129" s="68">
        <v>8</v>
      </c>
      <c r="D129" s="68">
        <v>221300</v>
      </c>
      <c r="E129" s="94" t="s">
        <v>110</v>
      </c>
      <c r="F129" s="68" t="s">
        <v>153</v>
      </c>
      <c r="G129" s="68"/>
      <c r="H129" s="68">
        <v>2</v>
      </c>
      <c r="I129" s="68"/>
      <c r="J129" s="68">
        <v>28</v>
      </c>
      <c r="K129" s="68"/>
      <c r="L129" s="68"/>
      <c r="M129" s="69">
        <v>28</v>
      </c>
      <c r="N129" s="92" t="s">
        <v>4</v>
      </c>
    </row>
    <row r="130" spans="1:14" ht="13.5" customHeight="1">
      <c r="A130" s="137"/>
      <c r="B130" s="137"/>
      <c r="C130" s="138" t="s">
        <v>84</v>
      </c>
      <c r="D130" s="138"/>
      <c r="E130" s="138"/>
      <c r="F130" s="74" t="s">
        <v>9</v>
      </c>
      <c r="G130" s="74">
        <f>SUM(G122:G127)</f>
        <v>12</v>
      </c>
      <c r="H130" s="74">
        <f aca="true" t="shared" si="16" ref="H130:M130">SUM(H122:H127)</f>
        <v>15</v>
      </c>
      <c r="I130" s="74">
        <f t="shared" si="16"/>
        <v>168</v>
      </c>
      <c r="J130" s="74">
        <f t="shared" si="16"/>
        <v>70</v>
      </c>
      <c r="K130" s="74">
        <f t="shared" si="16"/>
        <v>140</v>
      </c>
      <c r="L130" s="74"/>
      <c r="M130" s="74">
        <f t="shared" si="16"/>
        <v>378</v>
      </c>
      <c r="N130" s="74">
        <f>SUM(N122:N127)</f>
        <v>28</v>
      </c>
    </row>
    <row r="131" spans="1:14" ht="25.5" customHeight="1">
      <c r="A131" s="137"/>
      <c r="B131" s="137" t="s">
        <v>77</v>
      </c>
      <c r="C131" s="68">
        <v>1</v>
      </c>
      <c r="D131" s="68">
        <v>321108</v>
      </c>
      <c r="E131" s="70" t="s">
        <v>126</v>
      </c>
      <c r="F131" s="68" t="s">
        <v>152</v>
      </c>
      <c r="G131" s="68">
        <v>2</v>
      </c>
      <c r="H131" s="68">
        <v>3</v>
      </c>
      <c r="I131" s="68">
        <f>G131*14</f>
        <v>28</v>
      </c>
      <c r="J131" s="68"/>
      <c r="K131" s="68">
        <f>H131*14</f>
        <v>42</v>
      </c>
      <c r="L131" s="68"/>
      <c r="M131" s="68">
        <f aca="true" t="shared" si="17" ref="M131:M136">I131+J131+K131</f>
        <v>70</v>
      </c>
      <c r="N131" s="92">
        <v>5</v>
      </c>
    </row>
    <row r="132" spans="1:14" ht="13.5" customHeight="1">
      <c r="A132" s="137"/>
      <c r="B132" s="137"/>
      <c r="C132" s="68">
        <v>2</v>
      </c>
      <c r="D132" s="68">
        <v>321106</v>
      </c>
      <c r="E132" s="70" t="s">
        <v>127</v>
      </c>
      <c r="F132" s="68" t="s">
        <v>152</v>
      </c>
      <c r="G132" s="68">
        <v>2</v>
      </c>
      <c r="H132" s="68">
        <v>2</v>
      </c>
      <c r="I132" s="68">
        <f>G132*14</f>
        <v>28</v>
      </c>
      <c r="J132" s="68"/>
      <c r="K132" s="68">
        <f>H132*14</f>
        <v>28</v>
      </c>
      <c r="L132" s="68"/>
      <c r="M132" s="68">
        <f t="shared" si="17"/>
        <v>56</v>
      </c>
      <c r="N132" s="92">
        <v>4</v>
      </c>
    </row>
    <row r="133" spans="1:14" ht="13.5" customHeight="1">
      <c r="A133" s="137"/>
      <c r="B133" s="137"/>
      <c r="C133" s="68">
        <v>3</v>
      </c>
      <c r="D133" s="68">
        <v>271105</v>
      </c>
      <c r="E133" s="70" t="s">
        <v>112</v>
      </c>
      <c r="F133" s="68" t="s">
        <v>152</v>
      </c>
      <c r="G133" s="68">
        <v>2</v>
      </c>
      <c r="H133" s="68">
        <v>1</v>
      </c>
      <c r="I133" s="68">
        <f>G133*14</f>
        <v>28</v>
      </c>
      <c r="J133" s="68">
        <v>14</v>
      </c>
      <c r="K133" s="68"/>
      <c r="L133" s="68"/>
      <c r="M133" s="68">
        <f t="shared" si="17"/>
        <v>42</v>
      </c>
      <c r="N133" s="92">
        <v>3</v>
      </c>
    </row>
    <row r="134" spans="1:14" ht="13.5" customHeight="1">
      <c r="A134" s="137"/>
      <c r="B134" s="137"/>
      <c r="C134" s="68">
        <v>4</v>
      </c>
      <c r="D134" s="68">
        <v>321211</v>
      </c>
      <c r="E134" s="70" t="s">
        <v>128</v>
      </c>
      <c r="F134" s="68" t="s">
        <v>152</v>
      </c>
      <c r="G134" s="68">
        <v>2</v>
      </c>
      <c r="H134" s="68">
        <v>2</v>
      </c>
      <c r="I134" s="68">
        <f>G134*14</f>
        <v>28</v>
      </c>
      <c r="J134" s="68">
        <f>H134*14</f>
        <v>28</v>
      </c>
      <c r="K134" s="68"/>
      <c r="L134" s="68"/>
      <c r="M134" s="68">
        <f t="shared" si="17"/>
        <v>56</v>
      </c>
      <c r="N134" s="92">
        <v>4</v>
      </c>
    </row>
    <row r="135" spans="1:14" ht="13.5" customHeight="1">
      <c r="A135" s="137"/>
      <c r="B135" s="137"/>
      <c r="C135" s="68">
        <v>5</v>
      </c>
      <c r="D135" s="68">
        <v>311260</v>
      </c>
      <c r="E135" s="70" t="s">
        <v>129</v>
      </c>
      <c r="F135" s="68" t="s">
        <v>152</v>
      </c>
      <c r="G135" s="68">
        <v>2</v>
      </c>
      <c r="H135" s="68">
        <v>2</v>
      </c>
      <c r="I135" s="68">
        <f>G135*14</f>
        <v>28</v>
      </c>
      <c r="J135" s="68">
        <f>H135*14</f>
        <v>28</v>
      </c>
      <c r="K135" s="68"/>
      <c r="L135" s="68"/>
      <c r="M135" s="68">
        <f t="shared" si="17"/>
        <v>56</v>
      </c>
      <c r="N135" s="92">
        <v>4</v>
      </c>
    </row>
    <row r="136" spans="1:14" ht="13.5" customHeight="1">
      <c r="A136" s="137"/>
      <c r="B136" s="137"/>
      <c r="C136" s="68">
        <v>6</v>
      </c>
      <c r="D136" s="68">
        <v>321114</v>
      </c>
      <c r="E136" s="70" t="s">
        <v>130</v>
      </c>
      <c r="F136" s="68" t="s">
        <v>153</v>
      </c>
      <c r="G136" s="68" t="s">
        <v>1</v>
      </c>
      <c r="H136" s="68">
        <v>2</v>
      </c>
      <c r="I136" s="68"/>
      <c r="J136" s="68">
        <f>H136*14</f>
        <v>28</v>
      </c>
      <c r="K136" s="68"/>
      <c r="L136" s="68"/>
      <c r="M136" s="68">
        <f t="shared" si="17"/>
        <v>28</v>
      </c>
      <c r="N136" s="92">
        <v>2</v>
      </c>
    </row>
    <row r="137" spans="1:14" ht="13.5" customHeight="1">
      <c r="A137" s="137"/>
      <c r="B137" s="137"/>
      <c r="C137" s="68">
        <v>7</v>
      </c>
      <c r="D137" s="68">
        <v>371300</v>
      </c>
      <c r="E137" s="95" t="s">
        <v>151</v>
      </c>
      <c r="F137" s="68" t="s">
        <v>153</v>
      </c>
      <c r="G137" s="68"/>
      <c r="H137" s="68"/>
      <c r="I137" s="68"/>
      <c r="J137" s="68"/>
      <c r="K137" s="68"/>
      <c r="L137" s="68">
        <v>28</v>
      </c>
      <c r="M137" s="69">
        <v>28</v>
      </c>
      <c r="N137" s="92" t="s">
        <v>5</v>
      </c>
    </row>
    <row r="138" spans="1:14" ht="13.5" customHeight="1">
      <c r="A138" s="137"/>
      <c r="B138" s="137"/>
      <c r="C138" s="68">
        <v>8</v>
      </c>
      <c r="D138" s="68">
        <v>221300</v>
      </c>
      <c r="E138" s="94" t="s">
        <v>110</v>
      </c>
      <c r="F138" s="68" t="s">
        <v>153</v>
      </c>
      <c r="G138" s="68"/>
      <c r="H138" s="68">
        <v>2</v>
      </c>
      <c r="I138" s="68"/>
      <c r="J138" s="68">
        <v>28</v>
      </c>
      <c r="K138" s="68"/>
      <c r="L138" s="68"/>
      <c r="M138" s="69">
        <v>28</v>
      </c>
      <c r="N138" s="92" t="s">
        <v>4</v>
      </c>
    </row>
    <row r="139" spans="1:14" ht="13.5" customHeight="1">
      <c r="A139" s="137"/>
      <c r="B139" s="137"/>
      <c r="C139" s="138" t="s">
        <v>85</v>
      </c>
      <c r="D139" s="138"/>
      <c r="E139" s="138"/>
      <c r="F139" s="74" t="s">
        <v>9</v>
      </c>
      <c r="G139" s="74">
        <f>SUM(G131:G136)</f>
        <v>10</v>
      </c>
      <c r="H139" s="74">
        <f aca="true" t="shared" si="18" ref="H139:N139">SUM(H131:H136)</f>
        <v>12</v>
      </c>
      <c r="I139" s="74">
        <f t="shared" si="18"/>
        <v>140</v>
      </c>
      <c r="J139" s="74">
        <f t="shared" si="18"/>
        <v>98</v>
      </c>
      <c r="K139" s="74">
        <f t="shared" si="18"/>
        <v>70</v>
      </c>
      <c r="L139" s="74">
        <f t="shared" si="18"/>
        <v>0</v>
      </c>
      <c r="M139" s="74">
        <f t="shared" si="18"/>
        <v>308</v>
      </c>
      <c r="N139" s="74">
        <f t="shared" si="18"/>
        <v>22</v>
      </c>
    </row>
    <row r="140" spans="1:14" ht="13.5" customHeight="1">
      <c r="A140" s="137"/>
      <c r="B140" s="93"/>
      <c r="C140" s="68"/>
      <c r="D140" s="68"/>
      <c r="E140" s="96" t="s">
        <v>102</v>
      </c>
      <c r="F140" s="76"/>
      <c r="G140" s="68"/>
      <c r="H140" s="68"/>
      <c r="I140" s="68"/>
      <c r="J140" s="68"/>
      <c r="K140" s="68"/>
      <c r="L140" s="68"/>
      <c r="M140" s="68"/>
      <c r="N140" s="92">
        <v>10</v>
      </c>
    </row>
    <row r="141" spans="1:14" ht="15.75" customHeight="1">
      <c r="A141" s="137"/>
      <c r="B141" s="151" t="s">
        <v>89</v>
      </c>
      <c r="C141" s="151"/>
      <c r="D141" s="151"/>
      <c r="E141" s="151"/>
      <c r="F141" s="75" t="s">
        <v>16</v>
      </c>
      <c r="G141" s="75">
        <f>G130+G139</f>
        <v>22</v>
      </c>
      <c r="H141" s="75">
        <f aca="true" t="shared" si="19" ref="H141:M141">H130+H139</f>
        <v>27</v>
      </c>
      <c r="I141" s="75">
        <f t="shared" si="19"/>
        <v>308</v>
      </c>
      <c r="J141" s="75">
        <f t="shared" si="19"/>
        <v>168</v>
      </c>
      <c r="K141" s="75">
        <f t="shared" si="19"/>
        <v>210</v>
      </c>
      <c r="L141" s="75">
        <f t="shared" si="19"/>
        <v>0</v>
      </c>
      <c r="M141" s="75">
        <f t="shared" si="19"/>
        <v>686</v>
      </c>
      <c r="N141" s="75">
        <f>N130+N139+N140</f>
        <v>60</v>
      </c>
    </row>
    <row r="142" spans="1:14" ht="30.75" customHeight="1">
      <c r="A142" s="164" t="s">
        <v>90</v>
      </c>
      <c r="B142" s="165"/>
      <c r="C142" s="165"/>
      <c r="D142" s="165"/>
      <c r="E142" s="166"/>
      <c r="F142" s="123" t="s">
        <v>19</v>
      </c>
      <c r="G142" s="100"/>
      <c r="H142" s="100"/>
      <c r="I142" s="100">
        <f aca="true" t="shared" si="20" ref="I142:N142">I80+I98+I121+I141</f>
        <v>1204</v>
      </c>
      <c r="J142" s="100">
        <f t="shared" si="20"/>
        <v>680</v>
      </c>
      <c r="K142" s="100">
        <f t="shared" si="20"/>
        <v>874</v>
      </c>
      <c r="L142" s="100">
        <f t="shared" si="20"/>
        <v>112</v>
      </c>
      <c r="M142" s="100">
        <f t="shared" si="20"/>
        <v>2990</v>
      </c>
      <c r="N142" s="100">
        <f t="shared" si="20"/>
        <v>240</v>
      </c>
    </row>
    <row r="143" spans="9:14" ht="9" customHeight="1">
      <c r="I143" s="44"/>
      <c r="J143" s="44"/>
      <c r="K143" s="44"/>
      <c r="L143" s="44"/>
      <c r="N143" s="45"/>
    </row>
    <row r="144" spans="1:14" ht="12" customHeight="1">
      <c r="A144" s="103"/>
      <c r="B144" s="104"/>
      <c r="C144" s="104"/>
      <c r="D144" s="104"/>
      <c r="E144" s="121" t="s">
        <v>91</v>
      </c>
      <c r="F144" s="103"/>
      <c r="G144" s="105"/>
      <c r="H144" s="105"/>
      <c r="I144" s="105"/>
      <c r="J144" s="105"/>
      <c r="K144" s="105"/>
      <c r="L144" s="105"/>
      <c r="M144" s="105"/>
      <c r="N144" s="106"/>
    </row>
    <row r="145" spans="1:14" ht="12" customHeight="1">
      <c r="A145" s="134"/>
      <c r="B145" s="134"/>
      <c r="C145" s="134"/>
      <c r="D145" s="107"/>
      <c r="E145" s="122" t="s">
        <v>92</v>
      </c>
      <c r="F145" s="107">
        <f>M142</f>
        <v>2990</v>
      </c>
      <c r="G145" s="103" t="s">
        <v>100</v>
      </c>
      <c r="H145" s="108"/>
      <c r="I145" s="108"/>
      <c r="J145" s="108"/>
      <c r="K145" s="108"/>
      <c r="L145" s="108"/>
      <c r="M145" s="108"/>
      <c r="N145" s="106"/>
    </row>
    <row r="146" spans="1:14" ht="12" customHeight="1">
      <c r="A146" s="103"/>
      <c r="B146" s="103"/>
      <c r="C146" s="109"/>
      <c r="D146" s="107"/>
      <c r="E146" s="122" t="s">
        <v>93</v>
      </c>
      <c r="F146" s="110">
        <f>I142</f>
        <v>1204</v>
      </c>
      <c r="G146" s="108"/>
      <c r="H146" s="108"/>
      <c r="I146" s="108"/>
      <c r="J146" s="108"/>
      <c r="K146" s="108"/>
      <c r="L146" s="108"/>
      <c r="M146" s="108"/>
      <c r="N146" s="106"/>
    </row>
    <row r="147" spans="1:14" ht="12" customHeight="1">
      <c r="A147" s="103"/>
      <c r="B147" s="103"/>
      <c r="C147" s="109"/>
      <c r="D147" s="107"/>
      <c r="E147" s="122" t="s">
        <v>98</v>
      </c>
      <c r="F147" s="110">
        <f>SUM(J142:L142)</f>
        <v>1666</v>
      </c>
      <c r="G147" s="170" t="s">
        <v>99</v>
      </c>
      <c r="H147" s="171"/>
      <c r="I147" s="171"/>
      <c r="J147" s="171"/>
      <c r="K147" s="171"/>
      <c r="L147" s="171"/>
      <c r="M147" s="171"/>
      <c r="N147" s="171"/>
    </row>
    <row r="148" spans="1:14" ht="12" customHeight="1">
      <c r="A148" s="103"/>
      <c r="B148" s="102"/>
      <c r="C148" s="111"/>
      <c r="D148" s="112"/>
      <c r="E148" s="134" t="s">
        <v>94</v>
      </c>
      <c r="F148" s="134"/>
      <c r="G148" s="110">
        <f>J142</f>
        <v>680</v>
      </c>
      <c r="H148" s="108"/>
      <c r="I148" s="108"/>
      <c r="J148" s="108"/>
      <c r="K148" s="108"/>
      <c r="L148" s="108"/>
      <c r="M148" s="108"/>
      <c r="N148" s="106"/>
    </row>
    <row r="149" spans="1:14" ht="12" customHeight="1">
      <c r="A149" s="103"/>
      <c r="B149" s="102"/>
      <c r="C149" s="111"/>
      <c r="D149" s="112"/>
      <c r="E149" s="134" t="s">
        <v>95</v>
      </c>
      <c r="F149" s="134"/>
      <c r="G149" s="110">
        <f>K142</f>
        <v>874</v>
      </c>
      <c r="H149" s="108"/>
      <c r="I149" s="108"/>
      <c r="J149" s="108"/>
      <c r="K149" s="108"/>
      <c r="L149" s="108"/>
      <c r="M149" s="108"/>
      <c r="N149" s="113"/>
    </row>
    <row r="150" spans="1:14" ht="12" customHeight="1">
      <c r="A150" s="134"/>
      <c r="B150" s="134"/>
      <c r="C150" s="134"/>
      <c r="D150" s="107"/>
      <c r="E150" s="134" t="s">
        <v>96</v>
      </c>
      <c r="F150" s="134"/>
      <c r="G150" s="110">
        <f>L142</f>
        <v>112</v>
      </c>
      <c r="H150" s="108"/>
      <c r="I150" s="108"/>
      <c r="J150" s="108"/>
      <c r="K150" s="108"/>
      <c r="L150" s="108"/>
      <c r="M150" s="108"/>
      <c r="N150" s="113"/>
    </row>
    <row r="151" spans="1:14" ht="12" customHeight="1">
      <c r="A151" s="134"/>
      <c r="B151" s="134"/>
      <c r="C151" s="134"/>
      <c r="D151" s="107"/>
      <c r="E151" s="102" t="s">
        <v>97</v>
      </c>
      <c r="F151" s="114">
        <f>M79+M97+M120</f>
        <v>120</v>
      </c>
      <c r="G151" s="105"/>
      <c r="H151" s="105"/>
      <c r="I151" s="115"/>
      <c r="J151" s="115"/>
      <c r="K151" s="115"/>
      <c r="L151" s="115"/>
      <c r="M151" s="115"/>
      <c r="N151" s="113"/>
    </row>
    <row r="152" spans="1:14" ht="12" customHeight="1">
      <c r="A152" s="163" t="s">
        <v>101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</row>
    <row r="153" spans="1:14" ht="12" customHeight="1">
      <c r="A153" s="135" t="s">
        <v>64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1:14" ht="12" customHeight="1">
      <c r="A154" s="133" t="s">
        <v>63</v>
      </c>
      <c r="B154" s="133" t="s">
        <v>2</v>
      </c>
      <c r="C154" s="133" t="s">
        <v>2</v>
      </c>
      <c r="D154" s="133" t="s">
        <v>2</v>
      </c>
      <c r="E154" s="133" t="s">
        <v>2</v>
      </c>
      <c r="F154" s="133" t="s">
        <v>2</v>
      </c>
      <c r="G154" s="133" t="s">
        <v>2</v>
      </c>
      <c r="H154" s="133" t="s">
        <v>2</v>
      </c>
      <c r="I154" s="133" t="s">
        <v>2</v>
      </c>
      <c r="J154" s="133" t="s">
        <v>2</v>
      </c>
      <c r="K154" s="133" t="s">
        <v>2</v>
      </c>
      <c r="L154" s="133"/>
      <c r="M154" s="133" t="s">
        <v>2</v>
      </c>
      <c r="N154" s="133" t="s">
        <v>2</v>
      </c>
    </row>
    <row r="155" spans="1:14" ht="12" customHeight="1">
      <c r="A155" s="133" t="s">
        <v>65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</row>
    <row r="156" spans="9:14" ht="15" customHeight="1">
      <c r="I156" s="44"/>
      <c r="J156" s="44"/>
      <c r="K156" s="44"/>
      <c r="L156" s="44"/>
      <c r="N156" s="45"/>
    </row>
    <row r="157" spans="9:14" ht="15" customHeight="1">
      <c r="I157" s="44"/>
      <c r="J157" s="44"/>
      <c r="K157" s="44"/>
      <c r="L157" s="44"/>
      <c r="N157" s="45"/>
    </row>
    <row r="158" ht="12" customHeight="1">
      <c r="E158" s="51"/>
    </row>
    <row r="159" ht="12.75">
      <c r="E159" s="40"/>
    </row>
    <row r="160" ht="12.75">
      <c r="E160" s="40"/>
    </row>
    <row r="161" ht="12.75">
      <c r="E161" s="52"/>
    </row>
    <row r="162" ht="12.75">
      <c r="E162" s="52"/>
    </row>
  </sheetData>
  <sheetProtection/>
  <mergeCells count="84">
    <mergeCell ref="I60:L60"/>
    <mergeCell ref="A60:A61"/>
    <mergeCell ref="D9:M9"/>
    <mergeCell ref="B32:N32"/>
    <mergeCell ref="D30:E30"/>
    <mergeCell ref="F22:N22"/>
    <mergeCell ref="B20:E20"/>
    <mergeCell ref="B22:E22"/>
    <mergeCell ref="B24:E24"/>
    <mergeCell ref="F24:N24"/>
    <mergeCell ref="G147:N147"/>
    <mergeCell ref="B141:E141"/>
    <mergeCell ref="A53:N53"/>
    <mergeCell ref="A56:N56"/>
    <mergeCell ref="B81:B88"/>
    <mergeCell ref="M60:M61"/>
    <mergeCell ref="N60:N61"/>
    <mergeCell ref="C60:C61"/>
    <mergeCell ref="A103:A121"/>
    <mergeCell ref="A122:A141"/>
    <mergeCell ref="B103:B110"/>
    <mergeCell ref="B121:E121"/>
    <mergeCell ref="C130:E130"/>
    <mergeCell ref="B111:B119"/>
    <mergeCell ref="E60:E61"/>
    <mergeCell ref="F60:F61"/>
    <mergeCell ref="A152:N152"/>
    <mergeCell ref="A142:E142"/>
    <mergeCell ref="G60:H60"/>
    <mergeCell ref="D60:D61"/>
    <mergeCell ref="E101:E102"/>
    <mergeCell ref="C70:E70"/>
    <mergeCell ref="B80:E80"/>
    <mergeCell ref="C119:E119"/>
    <mergeCell ref="A62:A80"/>
    <mergeCell ref="B26:E26"/>
    <mergeCell ref="F26:N26"/>
    <mergeCell ref="F34:M34"/>
    <mergeCell ref="A57:N57"/>
    <mergeCell ref="F35:M35"/>
    <mergeCell ref="B40:E40"/>
    <mergeCell ref="B47:D47"/>
    <mergeCell ref="F41:K41"/>
    <mergeCell ref="B62:B70"/>
    <mergeCell ref="A101:A102"/>
    <mergeCell ref="M101:M102"/>
    <mergeCell ref="D3:N3"/>
    <mergeCell ref="D4:N4"/>
    <mergeCell ref="B16:E16"/>
    <mergeCell ref="B18:E18"/>
    <mergeCell ref="F16:N16"/>
    <mergeCell ref="F18:N18"/>
    <mergeCell ref="B60:B61"/>
    <mergeCell ref="F20:N20"/>
    <mergeCell ref="N101:N102"/>
    <mergeCell ref="B71:B78"/>
    <mergeCell ref="C78:E78"/>
    <mergeCell ref="B89:B96"/>
    <mergeCell ref="B101:B102"/>
    <mergeCell ref="I101:L101"/>
    <mergeCell ref="B98:E98"/>
    <mergeCell ref="C101:C102"/>
    <mergeCell ref="C96:E96"/>
    <mergeCell ref="C88:E88"/>
    <mergeCell ref="A12:N12"/>
    <mergeCell ref="E148:F148"/>
    <mergeCell ref="E149:F149"/>
    <mergeCell ref="A150:C150"/>
    <mergeCell ref="A145:C145"/>
    <mergeCell ref="A54:N54"/>
    <mergeCell ref="B122:B130"/>
    <mergeCell ref="G101:H101"/>
    <mergeCell ref="A81:A98"/>
    <mergeCell ref="F101:F102"/>
    <mergeCell ref="A155:N155"/>
    <mergeCell ref="E150:F150"/>
    <mergeCell ref="A153:N153"/>
    <mergeCell ref="A55:N55"/>
    <mergeCell ref="A151:C151"/>
    <mergeCell ref="A154:N154"/>
    <mergeCell ref="B131:B139"/>
    <mergeCell ref="C139:E139"/>
    <mergeCell ref="C110:E110"/>
    <mergeCell ref="D101:D102"/>
  </mergeCells>
  <printOptions/>
  <pageMargins left="0.7874015748031497" right="0.5905511811023623" top="0.4330708661417323" bottom="0.3937007874015748" header="0" footer="0"/>
  <pageSetup horizontalDpi="300" verticalDpi="300" orientation="portrait" paperSize="9" scale="95" r:id="rId2"/>
  <rowBreaks count="1" manualBreakCount="1"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showZeros="0" zoomScale="75" zoomScaleNormal="75" zoomScalePageLayoutView="0" workbookViewId="0" topLeftCell="A142">
      <selection activeCell="E109" sqref="E109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7.7109375" style="14" customWidth="1"/>
    <col min="5" max="5" width="33.28125" style="1" customWidth="1"/>
    <col min="6" max="6" width="5.421875" style="0" customWidth="1"/>
    <col min="7" max="7" width="4.140625" style="57" customWidth="1"/>
    <col min="8" max="8" width="4.140625" style="56" customWidth="1"/>
    <col min="9" max="9" width="4.7109375" style="56" hidden="1" customWidth="1"/>
    <col min="10" max="11" width="4.7109375" style="56" customWidth="1"/>
    <col min="12" max="12" width="3.421875" style="56" customWidth="1"/>
    <col min="13" max="13" width="7.00390625" style="56" customWidth="1"/>
    <col min="14" max="14" width="5.7109375" style="56" customWidth="1"/>
    <col min="17" max="17" width="9.28125" style="0" customWidth="1"/>
  </cols>
  <sheetData>
    <row r="1" spans="1:14" ht="12.75">
      <c r="A1" s="3"/>
      <c r="B1" s="3"/>
      <c r="C1" s="3"/>
      <c r="D1" s="2"/>
      <c r="E1" s="3"/>
      <c r="F1" s="3"/>
      <c r="G1" s="53"/>
      <c r="H1" s="53"/>
      <c r="I1" s="53"/>
      <c r="J1" s="53"/>
      <c r="K1" s="53"/>
      <c r="L1" s="53"/>
      <c r="M1" s="53"/>
      <c r="N1" s="53"/>
    </row>
    <row r="2" spans="1:14" ht="15">
      <c r="A2" s="3"/>
      <c r="B2" s="7"/>
      <c r="C2" s="7"/>
      <c r="D2" s="125" t="s">
        <v>21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2.75">
      <c r="A3" s="3"/>
      <c r="B3" s="7"/>
      <c r="C3" s="7"/>
      <c r="D3" s="127" t="s">
        <v>22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2.75">
      <c r="A4" s="3"/>
      <c r="B4" s="7"/>
      <c r="C4" s="7"/>
      <c r="D4" s="12"/>
      <c r="E4" s="7"/>
      <c r="F4" s="7"/>
      <c r="G4" s="54"/>
      <c r="H4" s="54"/>
      <c r="I4" s="54"/>
      <c r="J4" s="54"/>
      <c r="K4" s="54"/>
      <c r="L4" s="54"/>
      <c r="M4" s="54"/>
      <c r="N4" s="54"/>
    </row>
    <row r="5" spans="1:14" ht="12" customHeight="1">
      <c r="A5" s="3"/>
      <c r="B5" s="7"/>
      <c r="C5" s="7"/>
      <c r="D5" s="12"/>
      <c r="E5" s="7"/>
      <c r="F5" s="7"/>
      <c r="G5" s="54"/>
      <c r="H5" s="54"/>
      <c r="I5" s="54"/>
      <c r="J5" s="54"/>
      <c r="K5" s="54"/>
      <c r="L5" s="54"/>
      <c r="M5" s="54"/>
      <c r="N5" s="54"/>
    </row>
    <row r="6" spans="1:14" s="3" customFormat="1" ht="13.5" thickBot="1">
      <c r="A6" s="10"/>
      <c r="B6" s="11"/>
      <c r="C6" s="11"/>
      <c r="D6" s="13"/>
      <c r="E6" s="11"/>
      <c r="F6" s="11"/>
      <c r="G6" s="55"/>
      <c r="H6" s="55"/>
      <c r="I6" s="55"/>
      <c r="J6" s="55"/>
      <c r="K6" s="55"/>
      <c r="L6" s="55"/>
      <c r="M6" s="55"/>
      <c r="N6" s="55"/>
    </row>
    <row r="7" spans="1:14" ht="13.5" thickTop="1">
      <c r="A7" s="3"/>
      <c r="B7" s="7"/>
      <c r="C7" s="7"/>
      <c r="D7" s="12"/>
      <c r="E7" s="7"/>
      <c r="F7" s="7"/>
      <c r="G7" s="54"/>
      <c r="H7" s="54"/>
      <c r="I7" s="54"/>
      <c r="J7" s="54"/>
      <c r="K7" s="54"/>
      <c r="L7" s="54"/>
      <c r="M7" s="54"/>
      <c r="N7" s="54"/>
    </row>
    <row r="8" spans="1:14" ht="26.25" customHeight="1">
      <c r="A8" s="42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1">
      <c r="A9" s="42"/>
      <c r="B9" s="15"/>
      <c r="C9" s="16"/>
      <c r="D9" s="173" t="s">
        <v>23</v>
      </c>
      <c r="E9" s="126"/>
      <c r="F9" s="126"/>
      <c r="G9" s="126"/>
      <c r="H9" s="126"/>
      <c r="I9" s="126"/>
      <c r="J9" s="126"/>
      <c r="K9" s="126"/>
      <c r="L9" s="126"/>
      <c r="M9" s="126"/>
      <c r="N9" s="15"/>
    </row>
    <row r="10" spans="1:14" ht="12.75">
      <c r="A10" s="42"/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/>
    </row>
    <row r="11" spans="1:14" ht="12.75">
      <c r="A11" s="42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30">
      <c r="A12" s="141" t="s">
        <v>24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30">
      <c r="A13" s="42"/>
      <c r="B13" s="42"/>
      <c r="C13" s="43"/>
      <c r="D13" s="44"/>
      <c r="E13" s="19"/>
      <c r="F13" s="19"/>
      <c r="G13" s="19"/>
      <c r="H13" s="19"/>
      <c r="I13" s="44"/>
      <c r="J13" s="44"/>
      <c r="K13" s="44"/>
      <c r="L13" s="44"/>
      <c r="M13" s="44"/>
      <c r="N13" s="5"/>
    </row>
    <row r="14" spans="1:14" ht="30">
      <c r="A14" s="42"/>
      <c r="B14" s="42"/>
      <c r="C14" s="43"/>
      <c r="D14" s="44"/>
      <c r="E14" s="19"/>
      <c r="F14" s="19"/>
      <c r="G14" s="19"/>
      <c r="H14" s="44"/>
      <c r="I14" s="44"/>
      <c r="J14" s="44"/>
      <c r="K14" s="44"/>
      <c r="L14" s="44"/>
      <c r="M14" s="44"/>
      <c r="N14" s="5"/>
    </row>
    <row r="15" spans="1:14" ht="31.5" customHeight="1">
      <c r="A15" s="42"/>
      <c r="B15" s="42"/>
      <c r="C15" s="43"/>
      <c r="D15" s="44"/>
      <c r="E15" s="19"/>
      <c r="F15" s="19"/>
      <c r="G15" s="19"/>
      <c r="H15" s="44"/>
      <c r="I15" s="44"/>
      <c r="J15" s="44"/>
      <c r="K15" s="44"/>
      <c r="L15" s="44"/>
      <c r="M15" s="44"/>
      <c r="N15" s="42"/>
    </row>
    <row r="16" spans="1:14" ht="40.5" customHeight="1">
      <c r="A16" s="42"/>
      <c r="B16" s="128" t="s">
        <v>25</v>
      </c>
      <c r="C16" s="128"/>
      <c r="D16" s="128"/>
      <c r="E16" s="128"/>
      <c r="F16" s="130" t="s">
        <v>31</v>
      </c>
      <c r="G16" s="130"/>
      <c r="H16" s="130"/>
      <c r="I16" s="130"/>
      <c r="J16" s="130"/>
      <c r="K16" s="130"/>
      <c r="L16" s="130"/>
      <c r="M16" s="130"/>
      <c r="N16" s="130"/>
    </row>
    <row r="17" spans="1:14" ht="31.5" customHeight="1">
      <c r="A17" s="42"/>
      <c r="B17" s="42"/>
      <c r="C17" s="21"/>
      <c r="D17" s="20"/>
      <c r="E17" s="20"/>
      <c r="F17" s="22"/>
      <c r="G17" s="22"/>
      <c r="H17" s="23"/>
      <c r="I17" s="23"/>
      <c r="J17" s="23"/>
      <c r="K17" s="23"/>
      <c r="L17" s="23"/>
      <c r="M17" s="23"/>
      <c r="N17" s="24"/>
    </row>
    <row r="18" spans="1:14" ht="36" customHeight="1">
      <c r="A18" s="45"/>
      <c r="B18" s="129" t="s">
        <v>26</v>
      </c>
      <c r="C18" s="129"/>
      <c r="D18" s="129"/>
      <c r="E18" s="129"/>
      <c r="F18" s="131" t="s">
        <v>32</v>
      </c>
      <c r="G18" s="132"/>
      <c r="H18" s="132"/>
      <c r="I18" s="132"/>
      <c r="J18" s="132"/>
      <c r="K18" s="132"/>
      <c r="L18" s="132"/>
      <c r="M18" s="132"/>
      <c r="N18" s="132"/>
    </row>
    <row r="19" spans="1:14" ht="18" customHeight="1">
      <c r="A19" s="45"/>
      <c r="B19" s="45"/>
      <c r="C19" s="47"/>
      <c r="D19" s="48"/>
      <c r="E19" s="25"/>
      <c r="F19" s="26"/>
      <c r="G19" s="26"/>
      <c r="H19" s="27"/>
      <c r="I19" s="27"/>
      <c r="J19" s="27"/>
      <c r="K19" s="27"/>
      <c r="L19" s="27"/>
      <c r="M19" s="27"/>
      <c r="N19" s="28"/>
    </row>
    <row r="20" spans="1:14" ht="19.5" customHeight="1">
      <c r="A20" s="45"/>
      <c r="B20" s="177" t="s">
        <v>27</v>
      </c>
      <c r="C20" s="177"/>
      <c r="D20" s="177"/>
      <c r="E20" s="177"/>
      <c r="F20" s="155" t="s">
        <v>33</v>
      </c>
      <c r="G20" s="155"/>
      <c r="H20" s="155"/>
      <c r="I20" s="155"/>
      <c r="J20" s="155"/>
      <c r="K20" s="155"/>
      <c r="L20" s="155"/>
      <c r="M20" s="155"/>
      <c r="N20" s="155"/>
    </row>
    <row r="21" spans="1:14" ht="18" customHeight="1">
      <c r="A21" s="45"/>
      <c r="B21" s="45"/>
      <c r="C21" s="47"/>
      <c r="D21" s="48"/>
      <c r="E21" s="29"/>
      <c r="F21" s="26"/>
      <c r="G21" s="26"/>
      <c r="H21" s="27"/>
      <c r="I21" s="27"/>
      <c r="J21" s="27"/>
      <c r="K21" s="27"/>
      <c r="L21" s="27"/>
      <c r="M21" s="27"/>
      <c r="N21" s="28"/>
    </row>
    <row r="22" spans="1:14" ht="19.5" customHeight="1">
      <c r="A22" s="45"/>
      <c r="B22" s="129" t="s">
        <v>28</v>
      </c>
      <c r="C22" s="129"/>
      <c r="D22" s="129"/>
      <c r="E22" s="129"/>
      <c r="F22" s="155" t="s">
        <v>34</v>
      </c>
      <c r="G22" s="176"/>
      <c r="H22" s="176"/>
      <c r="I22" s="176"/>
      <c r="J22" s="176"/>
      <c r="K22" s="176"/>
      <c r="L22" s="176"/>
      <c r="M22" s="176"/>
      <c r="N22" s="176"/>
    </row>
    <row r="23" spans="1:14" ht="18" customHeight="1">
      <c r="A23" s="45"/>
      <c r="B23" s="45"/>
      <c r="C23" s="47"/>
      <c r="D23" s="48"/>
      <c r="E23" s="30"/>
      <c r="F23" s="26"/>
      <c r="G23" s="26"/>
      <c r="H23" s="27"/>
      <c r="I23" s="27"/>
      <c r="J23" s="27"/>
      <c r="K23" s="27"/>
      <c r="L23" s="27"/>
      <c r="M23" s="27"/>
      <c r="N23" s="28"/>
    </row>
    <row r="24" spans="1:14" ht="19.5" customHeight="1">
      <c r="A24" s="45"/>
      <c r="B24" s="129" t="s">
        <v>29</v>
      </c>
      <c r="C24" s="129"/>
      <c r="D24" s="129"/>
      <c r="E24" s="129"/>
      <c r="F24" s="155" t="s">
        <v>154</v>
      </c>
      <c r="G24" s="155"/>
      <c r="H24" s="155"/>
      <c r="I24" s="155"/>
      <c r="J24" s="155"/>
      <c r="K24" s="155"/>
      <c r="L24" s="155"/>
      <c r="M24" s="155"/>
      <c r="N24" s="155"/>
    </row>
    <row r="25" spans="1:14" ht="18" customHeight="1">
      <c r="A25" s="45"/>
      <c r="B25" s="45"/>
      <c r="C25" s="47"/>
      <c r="D25" s="48"/>
      <c r="E25" s="30"/>
      <c r="F25" s="31"/>
      <c r="G25" s="31"/>
      <c r="H25" s="32"/>
      <c r="I25" s="32"/>
      <c r="J25" s="32"/>
      <c r="K25" s="32"/>
      <c r="L25" s="32"/>
      <c r="M25" s="32"/>
      <c r="N25" s="32"/>
    </row>
    <row r="26" spans="2:14" s="45" customFormat="1" ht="18" customHeight="1">
      <c r="B26" s="129" t="s">
        <v>30</v>
      </c>
      <c r="C26" s="129"/>
      <c r="D26" s="129"/>
      <c r="E26" s="129"/>
      <c r="F26" s="155" t="s">
        <v>36</v>
      </c>
      <c r="G26" s="155"/>
      <c r="H26" s="155"/>
      <c r="I26" s="155"/>
      <c r="J26" s="155"/>
      <c r="K26" s="155"/>
      <c r="L26" s="155"/>
      <c r="M26" s="155"/>
      <c r="N26" s="155"/>
    </row>
    <row r="27" spans="2:14" s="45" customFormat="1" ht="18" customHeight="1">
      <c r="B27" s="25"/>
      <c r="C27" s="33"/>
      <c r="D27" s="25"/>
      <c r="E27" s="25"/>
      <c r="F27" s="31"/>
      <c r="G27" s="31"/>
      <c r="H27" s="31"/>
      <c r="I27" s="31"/>
      <c r="J27" s="31"/>
      <c r="K27" s="31"/>
      <c r="L27" s="31"/>
      <c r="M27" s="31"/>
      <c r="N27" s="8"/>
    </row>
    <row r="28" spans="2:14" s="45" customFormat="1" ht="15">
      <c r="B28" s="25"/>
      <c r="C28" s="33"/>
      <c r="D28" s="25"/>
      <c r="E28" s="25"/>
      <c r="F28" s="31"/>
      <c r="G28" s="31"/>
      <c r="H28" s="31"/>
      <c r="I28" s="31"/>
      <c r="J28" s="31"/>
      <c r="K28" s="31"/>
      <c r="L28" s="31"/>
      <c r="M28" s="31"/>
      <c r="N28" s="8"/>
    </row>
    <row r="29" spans="2:14" s="45" customFormat="1" ht="15">
      <c r="B29" s="25"/>
      <c r="C29" s="33"/>
      <c r="D29" s="25"/>
      <c r="E29" s="25"/>
      <c r="F29" s="31"/>
      <c r="G29" s="31"/>
      <c r="H29" s="31"/>
      <c r="I29" s="31"/>
      <c r="J29" s="31"/>
      <c r="K29" s="31"/>
      <c r="L29" s="31"/>
      <c r="M29" s="31"/>
      <c r="N29" s="1"/>
    </row>
    <row r="30" spans="3:14" s="45" customFormat="1" ht="12.75">
      <c r="C30" s="47"/>
      <c r="D30" s="175"/>
      <c r="E30" s="175"/>
      <c r="G30" s="48"/>
      <c r="H30" s="48"/>
      <c r="I30" s="48"/>
      <c r="J30" s="48"/>
      <c r="K30" s="48"/>
      <c r="L30" s="48"/>
      <c r="M30" s="48"/>
      <c r="N30" s="1"/>
    </row>
    <row r="31" spans="3:13" s="45" customFormat="1" ht="12.75">
      <c r="C31" s="47"/>
      <c r="D31" s="48"/>
      <c r="G31" s="48"/>
      <c r="H31" s="48"/>
      <c r="I31" s="48"/>
      <c r="J31" s="48"/>
      <c r="K31" s="48"/>
      <c r="L31" s="48"/>
      <c r="M31" s="48"/>
    </row>
    <row r="32" spans="2:14" s="45" customFormat="1" ht="13.5">
      <c r="B32" s="160" t="s">
        <v>37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3:14" s="45" customFormat="1" ht="13.5">
      <c r="C33" s="47"/>
      <c r="D33" s="48"/>
      <c r="F33" s="86"/>
      <c r="G33" s="87"/>
      <c r="H33" s="87"/>
      <c r="I33" s="87"/>
      <c r="J33" s="87"/>
      <c r="K33" s="87"/>
      <c r="L33" s="87"/>
      <c r="M33" s="87"/>
      <c r="N33" s="86"/>
    </row>
    <row r="34" spans="3:14" s="45" customFormat="1" ht="13.5">
      <c r="C34" s="47"/>
      <c r="D34" s="48"/>
      <c r="F34" s="156" t="s">
        <v>38</v>
      </c>
      <c r="G34" s="156"/>
      <c r="H34" s="156"/>
      <c r="I34" s="156"/>
      <c r="J34" s="156"/>
      <c r="K34" s="156"/>
      <c r="L34" s="156"/>
      <c r="M34" s="156"/>
      <c r="N34" s="9"/>
    </row>
    <row r="35" spans="3:14" s="45" customFormat="1" ht="13.5">
      <c r="C35" s="47"/>
      <c r="D35" s="48"/>
      <c r="F35" s="158" t="s">
        <v>39</v>
      </c>
      <c r="G35" s="158"/>
      <c r="H35" s="158"/>
      <c r="I35" s="158"/>
      <c r="J35" s="158"/>
      <c r="K35" s="158"/>
      <c r="L35" s="158"/>
      <c r="M35" s="158"/>
      <c r="N35" s="9"/>
    </row>
    <row r="36" spans="3:14" s="45" customFormat="1" ht="13.5">
      <c r="C36" s="47"/>
      <c r="D36" s="48"/>
      <c r="F36" s="35"/>
      <c r="G36" s="35"/>
      <c r="H36" s="35"/>
      <c r="I36" s="35"/>
      <c r="J36" s="35"/>
      <c r="K36" s="35"/>
      <c r="L36" s="35"/>
      <c r="M36" s="35"/>
      <c r="N36" s="1"/>
    </row>
    <row r="37" spans="3:14" s="45" customFormat="1" ht="13.5">
      <c r="C37" s="47"/>
      <c r="D37" s="48"/>
      <c r="F37" s="35"/>
      <c r="G37" s="35"/>
      <c r="H37" s="35"/>
      <c r="I37" s="35"/>
      <c r="J37" s="35"/>
      <c r="K37" s="35"/>
      <c r="L37" s="35"/>
      <c r="M37" s="35"/>
      <c r="N37" s="1"/>
    </row>
    <row r="38" spans="3:14" s="45" customFormat="1" ht="13.5">
      <c r="C38" s="47"/>
      <c r="D38" s="48"/>
      <c r="G38" s="48"/>
      <c r="H38" s="48"/>
      <c r="I38" s="48"/>
      <c r="J38" s="48"/>
      <c r="K38" s="48"/>
      <c r="L38" s="48"/>
      <c r="M38" s="48"/>
      <c r="N38" s="9"/>
    </row>
    <row r="39" spans="2:13" s="45" customFormat="1" ht="13.5">
      <c r="B39" s="36"/>
      <c r="C39" s="37"/>
      <c r="D39" s="38"/>
      <c r="E39" s="36"/>
      <c r="F39" s="36"/>
      <c r="G39" s="38"/>
      <c r="H39" s="38"/>
      <c r="I39" s="38"/>
      <c r="J39" s="38"/>
      <c r="K39" s="38"/>
      <c r="L39" s="38"/>
      <c r="M39" s="38"/>
    </row>
    <row r="40" spans="2:13" s="45" customFormat="1" ht="13.5">
      <c r="B40" s="159" t="s">
        <v>40</v>
      </c>
      <c r="C40" s="159"/>
      <c r="D40" s="159"/>
      <c r="E40" s="159"/>
      <c r="F40" s="36" t="s">
        <v>42</v>
      </c>
      <c r="G40" s="38"/>
      <c r="H40" s="38"/>
      <c r="I40" s="38"/>
      <c r="J40" s="38"/>
      <c r="K40" s="38"/>
      <c r="L40" s="38"/>
      <c r="M40" s="38"/>
    </row>
    <row r="41" spans="2:14" s="45" customFormat="1" ht="13.5">
      <c r="B41" s="36"/>
      <c r="C41" s="37"/>
      <c r="D41" s="38"/>
      <c r="E41" s="119" t="s">
        <v>41</v>
      </c>
      <c r="F41" s="160" t="s">
        <v>160</v>
      </c>
      <c r="G41" s="160"/>
      <c r="H41" s="160"/>
      <c r="I41" s="160"/>
      <c r="J41" s="160"/>
      <c r="K41" s="160"/>
      <c r="L41" s="39"/>
      <c r="M41" s="38"/>
      <c r="N41" s="9"/>
    </row>
    <row r="42" spans="2:14" s="45" customFormat="1" ht="13.5">
      <c r="B42" s="36"/>
      <c r="C42" s="37"/>
      <c r="D42" s="38"/>
      <c r="E42" s="36"/>
      <c r="F42" s="36"/>
      <c r="G42" s="38"/>
      <c r="H42" s="38"/>
      <c r="I42" s="38"/>
      <c r="J42" s="38"/>
      <c r="K42" s="38"/>
      <c r="L42" s="38"/>
      <c r="M42" s="38"/>
      <c r="N42" s="9"/>
    </row>
    <row r="43" spans="2:14" s="45" customFormat="1" ht="13.5">
      <c r="B43" s="36"/>
      <c r="C43" s="37"/>
      <c r="D43" s="38"/>
      <c r="E43" s="36"/>
      <c r="F43" s="36"/>
      <c r="G43" s="38"/>
      <c r="H43" s="38"/>
      <c r="I43" s="38"/>
      <c r="J43" s="38"/>
      <c r="K43" s="38"/>
      <c r="L43" s="38"/>
      <c r="M43" s="38"/>
      <c r="N43" s="9"/>
    </row>
    <row r="44" spans="2:14" s="45" customFormat="1" ht="13.5">
      <c r="B44" s="36"/>
      <c r="C44" s="37"/>
      <c r="D44" s="38"/>
      <c r="E44" s="36"/>
      <c r="F44" s="36"/>
      <c r="G44" s="38"/>
      <c r="H44" s="38"/>
      <c r="I44" s="38"/>
      <c r="J44" s="38"/>
      <c r="K44" s="38"/>
      <c r="L44" s="38"/>
      <c r="M44" s="38"/>
      <c r="N44" s="9"/>
    </row>
    <row r="45" spans="1:14" ht="13.5">
      <c r="A45" s="45"/>
      <c r="B45" s="36"/>
      <c r="C45" s="37"/>
      <c r="D45" s="38"/>
      <c r="E45" s="39" t="s">
        <v>43</v>
      </c>
      <c r="F45" s="36"/>
      <c r="G45" s="38"/>
      <c r="H45" s="38"/>
      <c r="I45" s="38"/>
      <c r="J45" s="38"/>
      <c r="K45" s="38"/>
      <c r="L45" s="38"/>
      <c r="M45" s="38"/>
      <c r="N45" s="9"/>
    </row>
    <row r="46" spans="1:14" ht="13.5">
      <c r="A46" s="45"/>
      <c r="B46" s="36"/>
      <c r="C46" s="37"/>
      <c r="D46" s="38"/>
      <c r="E46" s="36"/>
      <c r="F46" s="36"/>
      <c r="G46" s="38"/>
      <c r="H46" s="38"/>
      <c r="I46" s="38"/>
      <c r="J46" s="38"/>
      <c r="K46" s="38"/>
      <c r="L46" s="38"/>
      <c r="M46" s="38"/>
      <c r="N46" s="9"/>
    </row>
    <row r="54" spans="1:14" ht="24" customHeight="1">
      <c r="A54" s="172" t="s">
        <v>44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14" ht="18" customHeight="1">
      <c r="A55" s="136" t="s">
        <v>45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4" ht="18" customHeight="1">
      <c r="A56" s="136" t="s">
        <v>46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1:14" ht="18" customHeight="1">
      <c r="A57" s="157" t="s">
        <v>47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ht="18" customHeight="1">
      <c r="A58" s="157" t="s">
        <v>155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ht="13.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ht="21" customHeight="1"/>
    <row r="61" spans="1:14" s="45" customFormat="1" ht="41.25" customHeight="1">
      <c r="A61" s="152" t="s">
        <v>49</v>
      </c>
      <c r="B61" s="148" t="s">
        <v>50</v>
      </c>
      <c r="C61" s="148" t="s">
        <v>51</v>
      </c>
      <c r="D61" s="139" t="s">
        <v>52</v>
      </c>
      <c r="E61" s="161" t="s">
        <v>53</v>
      </c>
      <c r="F61" s="139" t="s">
        <v>54</v>
      </c>
      <c r="G61" s="142" t="s">
        <v>55</v>
      </c>
      <c r="H61" s="143"/>
      <c r="I61" s="142" t="s">
        <v>56</v>
      </c>
      <c r="J61" s="150"/>
      <c r="K61" s="150"/>
      <c r="L61" s="143"/>
      <c r="M61" s="154" t="s">
        <v>57</v>
      </c>
      <c r="N61" s="145" t="s">
        <v>58</v>
      </c>
    </row>
    <row r="62" spans="1:14" s="45" customFormat="1" ht="27" customHeight="1">
      <c r="A62" s="153"/>
      <c r="B62" s="149"/>
      <c r="C62" s="149"/>
      <c r="D62" s="140"/>
      <c r="E62" s="162"/>
      <c r="F62" s="140"/>
      <c r="G62" s="120" t="s">
        <v>59</v>
      </c>
      <c r="H62" s="120" t="s">
        <v>60</v>
      </c>
      <c r="I62" s="68" t="s">
        <v>0</v>
      </c>
      <c r="J62" s="120" t="s">
        <v>60</v>
      </c>
      <c r="K62" s="120" t="s">
        <v>61</v>
      </c>
      <c r="L62" s="120" t="s">
        <v>62</v>
      </c>
      <c r="M62" s="124"/>
      <c r="N62" s="146"/>
    </row>
    <row r="63" spans="1:14" s="45" customFormat="1" ht="15.75" customHeight="1">
      <c r="A63" s="137" t="s">
        <v>66</v>
      </c>
      <c r="B63" s="137" t="s">
        <v>70</v>
      </c>
      <c r="C63" s="68">
        <v>1</v>
      </c>
      <c r="D63" s="68">
        <v>361101</v>
      </c>
      <c r="E63" s="70" t="s">
        <v>149</v>
      </c>
      <c r="F63" s="68" t="s">
        <v>152</v>
      </c>
      <c r="G63" s="69">
        <v>14</v>
      </c>
      <c r="H63" s="69">
        <v>14</v>
      </c>
      <c r="I63" s="69">
        <f aca="true" t="shared" si="0" ref="I63:I68">G63*14/2</f>
        <v>98</v>
      </c>
      <c r="J63" s="69">
        <v>14</v>
      </c>
      <c r="K63" s="69"/>
      <c r="L63" s="69"/>
      <c r="M63" s="69">
        <f>G63+H63</f>
        <v>28</v>
      </c>
      <c r="N63" s="92">
        <v>6</v>
      </c>
    </row>
    <row r="64" spans="1:14" s="45" customFormat="1" ht="15.75" customHeight="1">
      <c r="A64" s="137"/>
      <c r="B64" s="137"/>
      <c r="C64" s="68">
        <v>2</v>
      </c>
      <c r="D64" s="68">
        <v>311111</v>
      </c>
      <c r="E64" s="70" t="s">
        <v>148</v>
      </c>
      <c r="F64" s="68" t="s">
        <v>152</v>
      </c>
      <c r="G64" s="69">
        <v>14</v>
      </c>
      <c r="H64" s="69">
        <v>14</v>
      </c>
      <c r="I64" s="69">
        <f t="shared" si="0"/>
        <v>98</v>
      </c>
      <c r="J64" s="69"/>
      <c r="K64" s="69">
        <v>14</v>
      </c>
      <c r="L64" s="69"/>
      <c r="M64" s="69">
        <f aca="true" t="shared" si="1" ref="M64:M74">G64+H64</f>
        <v>28</v>
      </c>
      <c r="N64" s="92">
        <v>5</v>
      </c>
    </row>
    <row r="65" spans="1:14" s="45" customFormat="1" ht="15.75" customHeight="1">
      <c r="A65" s="137"/>
      <c r="B65" s="137"/>
      <c r="C65" s="68">
        <v>3</v>
      </c>
      <c r="D65" s="68">
        <v>351101</v>
      </c>
      <c r="E65" s="70" t="s">
        <v>147</v>
      </c>
      <c r="F65" s="68" t="s">
        <v>152</v>
      </c>
      <c r="G65" s="69">
        <v>14</v>
      </c>
      <c r="H65" s="69">
        <v>14</v>
      </c>
      <c r="I65" s="69">
        <f t="shared" si="0"/>
        <v>98</v>
      </c>
      <c r="J65" s="69">
        <v>14</v>
      </c>
      <c r="K65" s="69"/>
      <c r="L65" s="69"/>
      <c r="M65" s="69">
        <f t="shared" si="1"/>
        <v>28</v>
      </c>
      <c r="N65" s="92">
        <v>5</v>
      </c>
    </row>
    <row r="66" spans="1:14" s="45" customFormat="1" ht="15.75" customHeight="1">
      <c r="A66" s="137"/>
      <c r="B66" s="137"/>
      <c r="C66" s="68">
        <v>4</v>
      </c>
      <c r="D66" s="68">
        <v>351106</v>
      </c>
      <c r="E66" s="70" t="s">
        <v>146</v>
      </c>
      <c r="F66" s="68" t="s">
        <v>153</v>
      </c>
      <c r="G66" s="69">
        <v>7</v>
      </c>
      <c r="H66" s="69">
        <v>14</v>
      </c>
      <c r="I66" s="69">
        <f t="shared" si="0"/>
        <v>49</v>
      </c>
      <c r="J66" s="69">
        <v>14</v>
      </c>
      <c r="K66" s="69"/>
      <c r="L66" s="69"/>
      <c r="M66" s="69">
        <f t="shared" si="1"/>
        <v>21</v>
      </c>
      <c r="N66" s="92">
        <v>4</v>
      </c>
    </row>
    <row r="67" spans="1:14" s="45" customFormat="1" ht="30" customHeight="1">
      <c r="A67" s="137"/>
      <c r="B67" s="137"/>
      <c r="C67" s="68">
        <v>5</v>
      </c>
      <c r="D67" s="68">
        <v>351109</v>
      </c>
      <c r="E67" s="70" t="s">
        <v>145</v>
      </c>
      <c r="F67" s="68" t="s">
        <v>153</v>
      </c>
      <c r="G67" s="69">
        <v>14</v>
      </c>
      <c r="H67" s="69">
        <v>14</v>
      </c>
      <c r="I67" s="69">
        <f t="shared" si="0"/>
        <v>98</v>
      </c>
      <c r="J67" s="69">
        <v>14</v>
      </c>
      <c r="K67" s="69"/>
      <c r="L67" s="69"/>
      <c r="M67" s="69">
        <f t="shared" si="1"/>
        <v>28</v>
      </c>
      <c r="N67" s="92">
        <v>5</v>
      </c>
    </row>
    <row r="68" spans="1:14" s="45" customFormat="1" ht="15.75" customHeight="1">
      <c r="A68" s="137"/>
      <c r="B68" s="137"/>
      <c r="C68" s="68">
        <v>6</v>
      </c>
      <c r="D68" s="68">
        <v>121101</v>
      </c>
      <c r="E68" s="70" t="s">
        <v>106</v>
      </c>
      <c r="F68" s="68" t="s">
        <v>152</v>
      </c>
      <c r="G68" s="69">
        <v>14</v>
      </c>
      <c r="H68" s="69">
        <v>14</v>
      </c>
      <c r="I68" s="69">
        <f t="shared" si="0"/>
        <v>98</v>
      </c>
      <c r="J68" s="69"/>
      <c r="K68" s="69">
        <v>14</v>
      </c>
      <c r="L68" s="69"/>
      <c r="M68" s="69">
        <f t="shared" si="1"/>
        <v>28</v>
      </c>
      <c r="N68" s="92">
        <v>5</v>
      </c>
    </row>
    <row r="69" spans="1:14" s="45" customFormat="1" ht="15.75" customHeight="1">
      <c r="A69" s="137"/>
      <c r="B69" s="137"/>
      <c r="C69" s="138" t="s">
        <v>78</v>
      </c>
      <c r="D69" s="138"/>
      <c r="E69" s="138"/>
      <c r="F69" s="72" t="s">
        <v>7</v>
      </c>
      <c r="G69" s="72">
        <f>SUM(G63:G68)</f>
        <v>77</v>
      </c>
      <c r="H69" s="72">
        <f aca="true" t="shared" si="2" ref="H69:N69">SUM(H63:H68)</f>
        <v>84</v>
      </c>
      <c r="I69" s="72">
        <f t="shared" si="2"/>
        <v>539</v>
      </c>
      <c r="J69" s="72">
        <f t="shared" si="2"/>
        <v>56</v>
      </c>
      <c r="K69" s="72">
        <f t="shared" si="2"/>
        <v>28</v>
      </c>
      <c r="L69" s="72">
        <f t="shared" si="2"/>
        <v>0</v>
      </c>
      <c r="M69" s="72">
        <f t="shared" si="2"/>
        <v>161</v>
      </c>
      <c r="N69" s="72">
        <f t="shared" si="2"/>
        <v>30</v>
      </c>
    </row>
    <row r="70" spans="1:14" s="45" customFormat="1" ht="15.75" customHeight="1">
      <c r="A70" s="137"/>
      <c r="B70" s="137" t="s">
        <v>71</v>
      </c>
      <c r="C70" s="68">
        <v>1</v>
      </c>
      <c r="D70" s="68">
        <v>361102</v>
      </c>
      <c r="E70" s="70" t="s">
        <v>3</v>
      </c>
      <c r="F70" s="68" t="s">
        <v>152</v>
      </c>
      <c r="G70" s="69">
        <v>14</v>
      </c>
      <c r="H70" s="69">
        <v>14</v>
      </c>
      <c r="I70" s="69">
        <f>G70*14/2</f>
        <v>98</v>
      </c>
      <c r="J70" s="69">
        <v>14</v>
      </c>
      <c r="K70" s="69"/>
      <c r="L70" s="69"/>
      <c r="M70" s="69">
        <f t="shared" si="1"/>
        <v>28</v>
      </c>
      <c r="N70" s="92">
        <v>7</v>
      </c>
    </row>
    <row r="71" spans="1:14" s="45" customFormat="1" ht="15.75" customHeight="1">
      <c r="A71" s="137"/>
      <c r="B71" s="137"/>
      <c r="C71" s="68">
        <v>2</v>
      </c>
      <c r="D71" s="68">
        <v>181102</v>
      </c>
      <c r="E71" s="70" t="s">
        <v>104</v>
      </c>
      <c r="F71" s="68" t="s">
        <v>152</v>
      </c>
      <c r="G71" s="69">
        <v>14</v>
      </c>
      <c r="H71" s="69">
        <v>14</v>
      </c>
      <c r="I71" s="69">
        <f>G71*14/2</f>
        <v>98</v>
      </c>
      <c r="J71" s="69"/>
      <c r="K71" s="69">
        <v>14</v>
      </c>
      <c r="L71" s="69"/>
      <c r="M71" s="69">
        <f t="shared" si="1"/>
        <v>28</v>
      </c>
      <c r="N71" s="92">
        <v>6</v>
      </c>
    </row>
    <row r="72" spans="1:14" s="45" customFormat="1" ht="15.75" customHeight="1">
      <c r="A72" s="137"/>
      <c r="B72" s="137"/>
      <c r="C72" s="68">
        <v>3</v>
      </c>
      <c r="D72" s="68">
        <v>341101</v>
      </c>
      <c r="E72" s="70" t="s">
        <v>144</v>
      </c>
      <c r="F72" s="68" t="s">
        <v>152</v>
      </c>
      <c r="G72" s="69">
        <v>14</v>
      </c>
      <c r="H72" s="69">
        <v>14</v>
      </c>
      <c r="I72" s="69">
        <f>G72*14/2</f>
        <v>98</v>
      </c>
      <c r="J72" s="69">
        <v>14</v>
      </c>
      <c r="K72" s="69"/>
      <c r="L72" s="69"/>
      <c r="M72" s="69">
        <f t="shared" si="1"/>
        <v>28</v>
      </c>
      <c r="N72" s="92">
        <v>7</v>
      </c>
    </row>
    <row r="73" spans="1:14" s="45" customFormat="1" ht="15.75" customHeight="1">
      <c r="A73" s="137"/>
      <c r="B73" s="137"/>
      <c r="C73" s="68">
        <v>4</v>
      </c>
      <c r="D73" s="68">
        <v>361130</v>
      </c>
      <c r="E73" s="70" t="s">
        <v>163</v>
      </c>
      <c r="F73" s="68" t="s">
        <v>153</v>
      </c>
      <c r="G73" s="69">
        <v>7</v>
      </c>
      <c r="H73" s="69">
        <v>14</v>
      </c>
      <c r="I73" s="69">
        <f>G73*14/2</f>
        <v>49</v>
      </c>
      <c r="J73" s="69"/>
      <c r="K73" s="69">
        <v>14</v>
      </c>
      <c r="L73" s="69"/>
      <c r="M73" s="69">
        <f t="shared" si="1"/>
        <v>21</v>
      </c>
      <c r="N73" s="92">
        <v>5</v>
      </c>
    </row>
    <row r="74" spans="1:14" s="45" customFormat="1" ht="15.75" customHeight="1">
      <c r="A74" s="137"/>
      <c r="B74" s="137"/>
      <c r="C74" s="68">
        <v>5</v>
      </c>
      <c r="D74" s="68">
        <v>211125</v>
      </c>
      <c r="E74" s="70" t="s">
        <v>107</v>
      </c>
      <c r="F74" s="68" t="s">
        <v>152</v>
      </c>
      <c r="G74" s="69">
        <v>14</v>
      </c>
      <c r="H74" s="69">
        <v>14</v>
      </c>
      <c r="I74" s="69">
        <f>G74*14/2</f>
        <v>98</v>
      </c>
      <c r="J74" s="69">
        <v>14</v>
      </c>
      <c r="K74" s="69"/>
      <c r="L74" s="69"/>
      <c r="M74" s="69">
        <f t="shared" si="1"/>
        <v>28</v>
      </c>
      <c r="N74" s="92">
        <v>5</v>
      </c>
    </row>
    <row r="75" spans="1:14" s="45" customFormat="1" ht="15.75" customHeight="1">
      <c r="A75" s="137"/>
      <c r="B75" s="137"/>
      <c r="C75" s="138" t="s">
        <v>79</v>
      </c>
      <c r="D75" s="138"/>
      <c r="E75" s="138"/>
      <c r="F75" s="72" t="s">
        <v>11</v>
      </c>
      <c r="G75" s="72">
        <f>SUM(G70:G74)</f>
        <v>63</v>
      </c>
      <c r="H75" s="72">
        <f aca="true" t="shared" si="3" ref="H75:N75">SUM(H70:H74)</f>
        <v>70</v>
      </c>
      <c r="I75" s="72">
        <f t="shared" si="3"/>
        <v>441</v>
      </c>
      <c r="J75" s="72">
        <f t="shared" si="3"/>
        <v>42</v>
      </c>
      <c r="K75" s="72">
        <f t="shared" si="3"/>
        <v>28</v>
      </c>
      <c r="L75" s="72">
        <f t="shared" si="3"/>
        <v>0</v>
      </c>
      <c r="M75" s="72">
        <f t="shared" si="3"/>
        <v>133</v>
      </c>
      <c r="N75" s="72">
        <f t="shared" si="3"/>
        <v>30</v>
      </c>
    </row>
    <row r="76" spans="1:14" s="45" customFormat="1" ht="18" customHeight="1">
      <c r="A76" s="137"/>
      <c r="B76" s="167" t="s">
        <v>86</v>
      </c>
      <c r="C76" s="168"/>
      <c r="D76" s="168"/>
      <c r="E76" s="169"/>
      <c r="F76" s="73" t="s">
        <v>12</v>
      </c>
      <c r="G76" s="73">
        <f>G69+G75</f>
        <v>140</v>
      </c>
      <c r="H76" s="73">
        <f aca="true" t="shared" si="4" ref="H76:N76">H69+H75</f>
        <v>154</v>
      </c>
      <c r="I76" s="73">
        <f t="shared" si="4"/>
        <v>980</v>
      </c>
      <c r="J76" s="73">
        <f t="shared" si="4"/>
        <v>98</v>
      </c>
      <c r="K76" s="73">
        <f t="shared" si="4"/>
        <v>56</v>
      </c>
      <c r="L76" s="73">
        <f t="shared" si="4"/>
        <v>0</v>
      </c>
      <c r="M76" s="73">
        <f t="shared" si="4"/>
        <v>294</v>
      </c>
      <c r="N76" s="73">
        <f t="shared" si="4"/>
        <v>60</v>
      </c>
    </row>
    <row r="77" spans="1:14" s="45" customFormat="1" ht="15.75" customHeight="1">
      <c r="A77" s="137" t="s">
        <v>67</v>
      </c>
      <c r="B77" s="137" t="s">
        <v>72</v>
      </c>
      <c r="C77" s="68">
        <v>1</v>
      </c>
      <c r="D77" s="68">
        <v>341102</v>
      </c>
      <c r="E77" s="70" t="s">
        <v>142</v>
      </c>
      <c r="F77" s="68" t="s">
        <v>152</v>
      </c>
      <c r="G77" s="69">
        <v>21</v>
      </c>
      <c r="H77" s="69">
        <v>21</v>
      </c>
      <c r="I77" s="69">
        <f>G77*14/2</f>
        <v>147</v>
      </c>
      <c r="J77" s="69">
        <v>10</v>
      </c>
      <c r="K77" s="69">
        <v>11</v>
      </c>
      <c r="L77" s="69"/>
      <c r="M77" s="69">
        <f aca="true" t="shared" si="5" ref="M77:M87">G77+H77</f>
        <v>42</v>
      </c>
      <c r="N77" s="71">
        <v>7</v>
      </c>
    </row>
    <row r="78" spans="1:14" s="45" customFormat="1" ht="15.75" customHeight="1">
      <c r="A78" s="137"/>
      <c r="B78" s="137"/>
      <c r="C78" s="68">
        <v>2</v>
      </c>
      <c r="D78" s="68">
        <v>341107</v>
      </c>
      <c r="E78" s="70" t="s">
        <v>141</v>
      </c>
      <c r="F78" s="68" t="s">
        <v>152</v>
      </c>
      <c r="G78" s="69">
        <v>14</v>
      </c>
      <c r="H78" s="69">
        <v>14</v>
      </c>
      <c r="I78" s="69">
        <f>G78*14/2</f>
        <v>98</v>
      </c>
      <c r="J78" s="69"/>
      <c r="K78" s="69">
        <v>14</v>
      </c>
      <c r="L78" s="69"/>
      <c r="M78" s="69">
        <f t="shared" si="5"/>
        <v>28</v>
      </c>
      <c r="N78" s="71">
        <v>6</v>
      </c>
    </row>
    <row r="79" spans="1:14" s="45" customFormat="1" ht="15.75" customHeight="1">
      <c r="A79" s="137"/>
      <c r="B79" s="137"/>
      <c r="C79" s="68">
        <v>3</v>
      </c>
      <c r="D79" s="68">
        <v>351129</v>
      </c>
      <c r="E79" s="70" t="s">
        <v>143</v>
      </c>
      <c r="F79" s="68" t="s">
        <v>152</v>
      </c>
      <c r="G79" s="69">
        <v>14</v>
      </c>
      <c r="H79" s="69">
        <v>14</v>
      </c>
      <c r="I79" s="69">
        <f>G79*14/2</f>
        <v>98</v>
      </c>
      <c r="J79" s="69">
        <v>14</v>
      </c>
      <c r="K79" s="69"/>
      <c r="L79" s="69"/>
      <c r="M79" s="69">
        <f t="shared" si="5"/>
        <v>28</v>
      </c>
      <c r="N79" s="71">
        <v>6</v>
      </c>
    </row>
    <row r="80" spans="1:14" s="45" customFormat="1" ht="15.75" customHeight="1">
      <c r="A80" s="137"/>
      <c r="B80" s="137"/>
      <c r="C80" s="68">
        <v>4</v>
      </c>
      <c r="D80" s="68">
        <v>341106</v>
      </c>
      <c r="E80" s="70" t="s">
        <v>140</v>
      </c>
      <c r="F80" s="68" t="s">
        <v>152</v>
      </c>
      <c r="G80" s="69">
        <v>14</v>
      </c>
      <c r="H80" s="69">
        <v>14</v>
      </c>
      <c r="I80" s="69">
        <f>G80*14/2</f>
        <v>98</v>
      </c>
      <c r="J80" s="69"/>
      <c r="K80" s="69">
        <v>14</v>
      </c>
      <c r="L80" s="69"/>
      <c r="M80" s="69">
        <f t="shared" si="5"/>
        <v>28</v>
      </c>
      <c r="N80" s="71">
        <v>6</v>
      </c>
    </row>
    <row r="81" spans="1:14" s="45" customFormat="1" ht="15.75" customHeight="1">
      <c r="A81" s="137"/>
      <c r="B81" s="137"/>
      <c r="C81" s="68">
        <v>5</v>
      </c>
      <c r="D81" s="68">
        <v>181103</v>
      </c>
      <c r="E81" s="70" t="s">
        <v>105</v>
      </c>
      <c r="F81" s="68" t="s">
        <v>152</v>
      </c>
      <c r="G81" s="69">
        <v>14</v>
      </c>
      <c r="H81" s="69">
        <v>14</v>
      </c>
      <c r="I81" s="69">
        <f>G81*14/2</f>
        <v>98</v>
      </c>
      <c r="J81" s="69"/>
      <c r="K81" s="69">
        <v>14</v>
      </c>
      <c r="L81" s="69"/>
      <c r="M81" s="69">
        <f t="shared" si="5"/>
        <v>28</v>
      </c>
      <c r="N81" s="71">
        <v>5</v>
      </c>
    </row>
    <row r="82" spans="1:14" s="45" customFormat="1" ht="15.75" customHeight="1">
      <c r="A82" s="137"/>
      <c r="B82" s="137"/>
      <c r="C82" s="138" t="s">
        <v>80</v>
      </c>
      <c r="D82" s="138"/>
      <c r="E82" s="138"/>
      <c r="F82" s="74" t="s">
        <v>14</v>
      </c>
      <c r="G82" s="74">
        <f>SUM(G77:G81)</f>
        <v>77</v>
      </c>
      <c r="H82" s="74">
        <f aca="true" t="shared" si="6" ref="H82:N82">SUM(H77:H81)</f>
        <v>77</v>
      </c>
      <c r="I82" s="74">
        <f t="shared" si="6"/>
        <v>539</v>
      </c>
      <c r="J82" s="74">
        <f t="shared" si="6"/>
        <v>24</v>
      </c>
      <c r="K82" s="74">
        <f t="shared" si="6"/>
        <v>53</v>
      </c>
      <c r="L82" s="74">
        <f t="shared" si="6"/>
        <v>0</v>
      </c>
      <c r="M82" s="74">
        <f t="shared" si="6"/>
        <v>154</v>
      </c>
      <c r="N82" s="74">
        <f t="shared" si="6"/>
        <v>30</v>
      </c>
    </row>
    <row r="83" spans="1:14" s="45" customFormat="1" ht="15.75" customHeight="1">
      <c r="A83" s="137"/>
      <c r="B83" s="137" t="s">
        <v>73</v>
      </c>
      <c r="C83" s="68">
        <v>1</v>
      </c>
      <c r="D83" s="68">
        <v>341108</v>
      </c>
      <c r="E83" s="70" t="s">
        <v>138</v>
      </c>
      <c r="F83" s="68" t="s">
        <v>152</v>
      </c>
      <c r="G83" s="69">
        <v>14</v>
      </c>
      <c r="H83" s="69">
        <v>21</v>
      </c>
      <c r="I83" s="69">
        <f>G83*14/2</f>
        <v>98</v>
      </c>
      <c r="J83" s="69"/>
      <c r="K83" s="69">
        <v>21</v>
      </c>
      <c r="L83" s="69"/>
      <c r="M83" s="69">
        <f t="shared" si="5"/>
        <v>35</v>
      </c>
      <c r="N83" s="92">
        <v>7</v>
      </c>
    </row>
    <row r="84" spans="1:14" s="45" customFormat="1" ht="15.75" customHeight="1">
      <c r="A84" s="137"/>
      <c r="B84" s="137"/>
      <c r="C84" s="68">
        <v>2</v>
      </c>
      <c r="D84" s="68">
        <v>361104</v>
      </c>
      <c r="E84" s="70" t="s">
        <v>139</v>
      </c>
      <c r="F84" s="68" t="s">
        <v>152</v>
      </c>
      <c r="G84" s="69">
        <v>14</v>
      </c>
      <c r="H84" s="69">
        <v>14</v>
      </c>
      <c r="I84" s="69">
        <f>G84*14/2</f>
        <v>98</v>
      </c>
      <c r="J84" s="69"/>
      <c r="K84" s="69">
        <v>14</v>
      </c>
      <c r="L84" s="69"/>
      <c r="M84" s="69">
        <f t="shared" si="5"/>
        <v>28</v>
      </c>
      <c r="N84" s="92">
        <v>6</v>
      </c>
    </row>
    <row r="85" spans="1:14" s="45" customFormat="1" ht="15.75" customHeight="1">
      <c r="A85" s="137"/>
      <c r="B85" s="137"/>
      <c r="C85" s="68">
        <v>3</v>
      </c>
      <c r="D85" s="68">
        <v>331106</v>
      </c>
      <c r="E85" s="70" t="s">
        <v>137</v>
      </c>
      <c r="F85" s="68" t="s">
        <v>152</v>
      </c>
      <c r="G85" s="69">
        <v>14</v>
      </c>
      <c r="H85" s="69">
        <v>14</v>
      </c>
      <c r="I85" s="69">
        <f>G85*14/2</f>
        <v>98</v>
      </c>
      <c r="J85" s="69"/>
      <c r="K85" s="69">
        <v>14</v>
      </c>
      <c r="L85" s="69"/>
      <c r="M85" s="69">
        <f t="shared" si="5"/>
        <v>28</v>
      </c>
      <c r="N85" s="92">
        <v>5</v>
      </c>
    </row>
    <row r="86" spans="1:14" s="45" customFormat="1" ht="15.75" customHeight="1">
      <c r="A86" s="137"/>
      <c r="B86" s="137"/>
      <c r="C86" s="68">
        <v>4</v>
      </c>
      <c r="D86" s="68">
        <v>341105</v>
      </c>
      <c r="E86" s="70" t="s">
        <v>136</v>
      </c>
      <c r="F86" s="68" t="s">
        <v>152</v>
      </c>
      <c r="G86" s="69">
        <v>14</v>
      </c>
      <c r="H86" s="69">
        <v>21</v>
      </c>
      <c r="I86" s="69">
        <f>G86*14/2</f>
        <v>98</v>
      </c>
      <c r="J86" s="69"/>
      <c r="K86" s="69">
        <v>21</v>
      </c>
      <c r="L86" s="69"/>
      <c r="M86" s="69">
        <f t="shared" si="5"/>
        <v>35</v>
      </c>
      <c r="N86" s="92">
        <v>7</v>
      </c>
    </row>
    <row r="87" spans="1:14" s="45" customFormat="1" ht="15.75" customHeight="1">
      <c r="A87" s="137"/>
      <c r="B87" s="137"/>
      <c r="C87" s="68">
        <v>5</v>
      </c>
      <c r="D87" s="68">
        <v>311159</v>
      </c>
      <c r="E87" s="70" t="s">
        <v>113</v>
      </c>
      <c r="F87" s="68" t="s">
        <v>152</v>
      </c>
      <c r="G87" s="69">
        <v>14</v>
      </c>
      <c r="H87" s="69">
        <v>14</v>
      </c>
      <c r="I87" s="69">
        <f>G87*14/2</f>
        <v>98</v>
      </c>
      <c r="J87" s="69"/>
      <c r="K87" s="69">
        <v>14</v>
      </c>
      <c r="L87" s="69"/>
      <c r="M87" s="69">
        <f t="shared" si="5"/>
        <v>28</v>
      </c>
      <c r="N87" s="92">
        <v>5</v>
      </c>
    </row>
    <row r="88" spans="1:14" s="45" customFormat="1" ht="15.75" customHeight="1">
      <c r="A88" s="137"/>
      <c r="B88" s="137"/>
      <c r="C88" s="138" t="s">
        <v>81</v>
      </c>
      <c r="D88" s="138"/>
      <c r="E88" s="138"/>
      <c r="F88" s="74" t="s">
        <v>14</v>
      </c>
      <c r="G88" s="74">
        <f aca="true" t="shared" si="7" ref="G88:N88">SUM(G83:G87)</f>
        <v>70</v>
      </c>
      <c r="H88" s="74">
        <f t="shared" si="7"/>
        <v>84</v>
      </c>
      <c r="I88" s="74">
        <f t="shared" si="7"/>
        <v>490</v>
      </c>
      <c r="J88" s="74">
        <f t="shared" si="7"/>
        <v>0</v>
      </c>
      <c r="K88" s="74">
        <f t="shared" si="7"/>
        <v>84</v>
      </c>
      <c r="L88" s="74">
        <f t="shared" si="7"/>
        <v>0</v>
      </c>
      <c r="M88" s="74">
        <f t="shared" si="7"/>
        <v>154</v>
      </c>
      <c r="N88" s="74">
        <f t="shared" si="7"/>
        <v>30</v>
      </c>
    </row>
    <row r="89" spans="1:14" s="45" customFormat="1" ht="18" customHeight="1">
      <c r="A89" s="137"/>
      <c r="B89" s="151" t="s">
        <v>87</v>
      </c>
      <c r="C89" s="151"/>
      <c r="D89" s="151"/>
      <c r="E89" s="151"/>
      <c r="F89" s="75" t="s">
        <v>15</v>
      </c>
      <c r="G89" s="75">
        <f aca="true" t="shared" si="8" ref="G89:N89">G82+G88</f>
        <v>147</v>
      </c>
      <c r="H89" s="75">
        <f t="shared" si="8"/>
        <v>161</v>
      </c>
      <c r="I89" s="75">
        <f t="shared" si="8"/>
        <v>1029</v>
      </c>
      <c r="J89" s="75">
        <f t="shared" si="8"/>
        <v>24</v>
      </c>
      <c r="K89" s="75">
        <f t="shared" si="8"/>
        <v>137</v>
      </c>
      <c r="L89" s="75">
        <f t="shared" si="8"/>
        <v>0</v>
      </c>
      <c r="M89" s="75">
        <f t="shared" si="8"/>
        <v>308</v>
      </c>
      <c r="N89" s="75">
        <f t="shared" si="8"/>
        <v>60</v>
      </c>
    </row>
    <row r="90" spans="1:14" s="45" customFormat="1" ht="13.5" customHeight="1">
      <c r="A90" s="65"/>
      <c r="B90" s="49"/>
      <c r="C90" s="49"/>
      <c r="D90" s="49"/>
      <c r="E90" s="50"/>
      <c r="F90" s="49"/>
      <c r="G90" s="58"/>
      <c r="H90" s="58"/>
      <c r="I90" s="59"/>
      <c r="J90" s="59"/>
      <c r="K90" s="59"/>
      <c r="L90" s="59"/>
      <c r="M90" s="59"/>
      <c r="N90" s="59"/>
    </row>
    <row r="91" spans="1:14" s="45" customFormat="1" ht="12.75">
      <c r="A91" s="65"/>
      <c r="B91" s="49"/>
      <c r="C91" s="49"/>
      <c r="D91" s="49"/>
      <c r="E91" s="50"/>
      <c r="F91" s="49"/>
      <c r="G91" s="58"/>
      <c r="H91" s="58"/>
      <c r="I91" s="59"/>
      <c r="J91" s="59"/>
      <c r="K91" s="59"/>
      <c r="L91" s="59"/>
      <c r="M91" s="59"/>
      <c r="N91" s="59"/>
    </row>
    <row r="92" spans="1:14" s="45" customFormat="1" ht="12.75">
      <c r="A92" s="65"/>
      <c r="B92" s="49"/>
      <c r="C92" s="49"/>
      <c r="D92" s="49"/>
      <c r="E92" s="50"/>
      <c r="F92" s="49"/>
      <c r="G92" s="58"/>
      <c r="H92" s="58"/>
      <c r="I92" s="59"/>
      <c r="J92" s="59"/>
      <c r="K92" s="59"/>
      <c r="L92" s="59"/>
      <c r="M92" s="59"/>
      <c r="N92" s="59"/>
    </row>
    <row r="93" spans="1:14" s="45" customFormat="1" ht="12.75">
      <c r="A93" s="65"/>
      <c r="B93" s="49"/>
      <c r="C93" s="49"/>
      <c r="D93" s="49"/>
      <c r="E93" s="50"/>
      <c r="F93" s="49"/>
      <c r="G93" s="58"/>
      <c r="H93" s="58"/>
      <c r="I93" s="59"/>
      <c r="J93" s="59"/>
      <c r="K93" s="59"/>
      <c r="L93" s="59"/>
      <c r="M93" s="59"/>
      <c r="N93" s="59"/>
    </row>
    <row r="94" spans="1:14" s="45" customFormat="1" ht="12.75">
      <c r="A94" s="65"/>
      <c r="B94" s="49"/>
      <c r="C94" s="49"/>
      <c r="D94" s="49"/>
      <c r="E94" s="50"/>
      <c r="F94" s="49"/>
      <c r="G94" s="58"/>
      <c r="H94" s="58"/>
      <c r="I94" s="59"/>
      <c r="J94" s="59"/>
      <c r="K94" s="59"/>
      <c r="L94" s="59"/>
      <c r="M94" s="59"/>
      <c r="N94" s="59"/>
    </row>
    <row r="95" spans="1:14" s="45" customFormat="1" ht="12.75">
      <c r="A95" s="65"/>
      <c r="B95" s="49"/>
      <c r="C95" s="49"/>
      <c r="D95" s="49"/>
      <c r="E95" s="50"/>
      <c r="F95" s="49"/>
      <c r="G95" s="58"/>
      <c r="H95" s="58"/>
      <c r="I95" s="59"/>
      <c r="J95" s="59"/>
      <c r="K95" s="59"/>
      <c r="L95" s="59"/>
      <c r="M95" s="59"/>
      <c r="N95" s="59"/>
    </row>
    <row r="96" spans="1:14" s="45" customFormat="1" ht="12.75">
      <c r="A96" s="65"/>
      <c r="B96" s="49"/>
      <c r="C96" s="49"/>
      <c r="D96" s="49"/>
      <c r="E96" s="50"/>
      <c r="F96" s="49"/>
      <c r="G96" s="58"/>
      <c r="H96" s="58"/>
      <c r="I96" s="59"/>
      <c r="J96" s="59"/>
      <c r="K96" s="59"/>
      <c r="L96" s="59"/>
      <c r="M96" s="59"/>
      <c r="N96" s="59"/>
    </row>
    <row r="97" spans="1:14" s="45" customFormat="1" ht="12.75" customHeight="1">
      <c r="A97" s="65"/>
      <c r="B97" s="49"/>
      <c r="C97" s="49"/>
      <c r="D97" s="49"/>
      <c r="E97" s="50"/>
      <c r="F97" s="49"/>
      <c r="G97" s="58"/>
      <c r="H97" s="58"/>
      <c r="I97" s="59"/>
      <c r="J97" s="59"/>
      <c r="K97" s="59"/>
      <c r="L97" s="59"/>
      <c r="M97" s="59"/>
      <c r="N97" s="59"/>
    </row>
    <row r="98" spans="1:14" s="45" customFormat="1" ht="12.75">
      <c r="A98" s="65"/>
      <c r="B98" s="49"/>
      <c r="C98" s="49"/>
      <c r="D98" s="49"/>
      <c r="E98" s="50"/>
      <c r="F98" s="49"/>
      <c r="G98" s="58"/>
      <c r="H98" s="58"/>
      <c r="I98" s="59"/>
      <c r="J98" s="59"/>
      <c r="K98" s="59"/>
      <c r="L98" s="59"/>
      <c r="M98" s="59"/>
      <c r="N98" s="59"/>
    </row>
    <row r="99" spans="1:14" s="45" customFormat="1" ht="12.75">
      <c r="A99" s="65"/>
      <c r="B99" s="49"/>
      <c r="C99" s="49"/>
      <c r="D99" s="49"/>
      <c r="E99" s="50"/>
      <c r="F99" s="49"/>
      <c r="G99" s="58"/>
      <c r="H99" s="58"/>
      <c r="I99" s="59"/>
      <c r="J99" s="59"/>
      <c r="K99" s="59"/>
      <c r="L99" s="59"/>
      <c r="M99" s="59"/>
      <c r="N99" s="59"/>
    </row>
    <row r="100" spans="1:14" s="42" customFormat="1" ht="12.75">
      <c r="A100" s="43"/>
      <c r="B100" s="49"/>
      <c r="C100" s="49"/>
      <c r="D100" s="49"/>
      <c r="E100" s="50"/>
      <c r="F100" s="49"/>
      <c r="G100" s="58"/>
      <c r="H100" s="58"/>
      <c r="I100" s="59"/>
      <c r="J100" s="59"/>
      <c r="K100" s="59"/>
      <c r="L100" s="59"/>
      <c r="M100" s="59"/>
      <c r="N100" s="59"/>
    </row>
    <row r="101" spans="1:14" s="45" customFormat="1" ht="48" customHeight="1">
      <c r="A101" s="152" t="s">
        <v>49</v>
      </c>
      <c r="B101" s="148" t="s">
        <v>50</v>
      </c>
      <c r="C101" s="148" t="s">
        <v>51</v>
      </c>
      <c r="D101" s="139" t="s">
        <v>52</v>
      </c>
      <c r="E101" s="161" t="s">
        <v>53</v>
      </c>
      <c r="F101" s="139" t="s">
        <v>54</v>
      </c>
      <c r="G101" s="142" t="s">
        <v>55</v>
      </c>
      <c r="H101" s="143"/>
      <c r="I101" s="142" t="s">
        <v>56</v>
      </c>
      <c r="J101" s="150"/>
      <c r="K101" s="150"/>
      <c r="L101" s="143"/>
      <c r="M101" s="154" t="s">
        <v>57</v>
      </c>
      <c r="N101" s="145" t="s">
        <v>58</v>
      </c>
    </row>
    <row r="102" spans="1:14" s="45" customFormat="1" ht="36" customHeight="1">
      <c r="A102" s="153"/>
      <c r="B102" s="149"/>
      <c r="C102" s="149"/>
      <c r="D102" s="140"/>
      <c r="E102" s="162"/>
      <c r="F102" s="140"/>
      <c r="G102" s="120" t="s">
        <v>59</v>
      </c>
      <c r="H102" s="120" t="s">
        <v>60</v>
      </c>
      <c r="I102" s="68" t="s">
        <v>0</v>
      </c>
      <c r="J102" s="120" t="s">
        <v>60</v>
      </c>
      <c r="K102" s="120" t="s">
        <v>61</v>
      </c>
      <c r="L102" s="120" t="s">
        <v>62</v>
      </c>
      <c r="M102" s="124"/>
      <c r="N102" s="146"/>
    </row>
    <row r="103" spans="1:14" s="45" customFormat="1" ht="27.75" customHeight="1">
      <c r="A103" s="137" t="s">
        <v>68</v>
      </c>
      <c r="B103" s="137" t="s">
        <v>74</v>
      </c>
      <c r="C103" s="68">
        <v>1</v>
      </c>
      <c r="D103" s="68">
        <v>341109</v>
      </c>
      <c r="E103" s="70" t="s">
        <v>134</v>
      </c>
      <c r="F103" s="68" t="s">
        <v>152</v>
      </c>
      <c r="G103" s="69">
        <v>21</v>
      </c>
      <c r="H103" s="69">
        <v>28</v>
      </c>
      <c r="I103" s="69">
        <f>G103*14/2</f>
        <v>147</v>
      </c>
      <c r="J103" s="69">
        <v>7</v>
      </c>
      <c r="K103" s="69">
        <v>21</v>
      </c>
      <c r="L103" s="69"/>
      <c r="M103" s="69">
        <f aca="true" t="shared" si="9" ref="M103:M114">G103+H103</f>
        <v>49</v>
      </c>
      <c r="N103" s="71">
        <v>7</v>
      </c>
    </row>
    <row r="104" spans="1:14" s="45" customFormat="1" ht="15.75" customHeight="1">
      <c r="A104" s="137"/>
      <c r="B104" s="137"/>
      <c r="C104" s="68">
        <v>2</v>
      </c>
      <c r="D104" s="68">
        <v>321101</v>
      </c>
      <c r="E104" s="70" t="s">
        <v>164</v>
      </c>
      <c r="F104" s="68" t="s">
        <v>152</v>
      </c>
      <c r="G104" s="69">
        <v>14</v>
      </c>
      <c r="H104" s="69">
        <v>21</v>
      </c>
      <c r="I104" s="69">
        <f>G104*14/2</f>
        <v>98</v>
      </c>
      <c r="J104" s="69"/>
      <c r="K104" s="69">
        <v>21</v>
      </c>
      <c r="L104" s="69"/>
      <c r="M104" s="69">
        <f t="shared" si="9"/>
        <v>35</v>
      </c>
      <c r="N104" s="71">
        <v>6</v>
      </c>
    </row>
    <row r="105" spans="1:14" s="45" customFormat="1" ht="13.5">
      <c r="A105" s="137"/>
      <c r="B105" s="137"/>
      <c r="C105" s="68">
        <v>3</v>
      </c>
      <c r="D105" s="68">
        <v>331121</v>
      </c>
      <c r="E105" s="70" t="s">
        <v>133</v>
      </c>
      <c r="F105" s="68" t="s">
        <v>152</v>
      </c>
      <c r="G105" s="69">
        <v>14</v>
      </c>
      <c r="H105" s="69">
        <v>21</v>
      </c>
      <c r="I105" s="69">
        <f>G105*14/2</f>
        <v>98</v>
      </c>
      <c r="J105" s="69"/>
      <c r="K105" s="69">
        <v>21</v>
      </c>
      <c r="L105" s="69"/>
      <c r="M105" s="69">
        <f t="shared" si="9"/>
        <v>35</v>
      </c>
      <c r="N105" s="71">
        <v>6</v>
      </c>
    </row>
    <row r="106" spans="1:14" s="45" customFormat="1" ht="27">
      <c r="A106" s="137"/>
      <c r="B106" s="137"/>
      <c r="C106" s="68">
        <v>4</v>
      </c>
      <c r="D106" s="68">
        <v>321102</v>
      </c>
      <c r="E106" s="70" t="s">
        <v>118</v>
      </c>
      <c r="F106" s="68" t="s">
        <v>152</v>
      </c>
      <c r="G106" s="69">
        <v>14</v>
      </c>
      <c r="H106" s="69">
        <v>21</v>
      </c>
      <c r="I106" s="69">
        <f>G106*14/2</f>
        <v>98</v>
      </c>
      <c r="J106" s="69">
        <v>21</v>
      </c>
      <c r="K106" s="69"/>
      <c r="L106" s="69"/>
      <c r="M106" s="69">
        <f t="shared" si="9"/>
        <v>35</v>
      </c>
      <c r="N106" s="71">
        <v>6</v>
      </c>
    </row>
    <row r="107" spans="1:14" s="45" customFormat="1" ht="15.75" customHeight="1">
      <c r="A107" s="137"/>
      <c r="B107" s="137"/>
      <c r="C107" s="68">
        <v>5</v>
      </c>
      <c r="D107" s="68">
        <v>321107</v>
      </c>
      <c r="E107" s="70" t="s">
        <v>116</v>
      </c>
      <c r="F107" s="68" t="s">
        <v>153</v>
      </c>
      <c r="G107" s="69">
        <v>14</v>
      </c>
      <c r="H107" s="69">
        <v>14</v>
      </c>
      <c r="I107" s="69">
        <f>G107*14/2</f>
        <v>98</v>
      </c>
      <c r="J107" s="69"/>
      <c r="K107" s="69">
        <v>14</v>
      </c>
      <c r="L107" s="69"/>
      <c r="M107" s="69">
        <f t="shared" si="9"/>
        <v>28</v>
      </c>
      <c r="N107" s="71">
        <v>5</v>
      </c>
    </row>
    <row r="108" spans="1:14" s="45" customFormat="1" ht="15.75" customHeight="1">
      <c r="A108" s="137"/>
      <c r="B108" s="137"/>
      <c r="C108" s="138" t="s">
        <v>82</v>
      </c>
      <c r="D108" s="138"/>
      <c r="E108" s="138"/>
      <c r="F108" s="74" t="s">
        <v>11</v>
      </c>
      <c r="G108" s="74">
        <f>SUM(G103:G107)</f>
        <v>77</v>
      </c>
      <c r="H108" s="74">
        <f aca="true" t="shared" si="10" ref="H108:N108">SUM(H103:H107)</f>
        <v>105</v>
      </c>
      <c r="I108" s="74">
        <f t="shared" si="10"/>
        <v>539</v>
      </c>
      <c r="J108" s="74">
        <f t="shared" si="10"/>
        <v>28</v>
      </c>
      <c r="K108" s="74">
        <f t="shared" si="10"/>
        <v>77</v>
      </c>
      <c r="L108" s="74">
        <f t="shared" si="10"/>
        <v>0</v>
      </c>
      <c r="M108" s="74">
        <f t="shared" si="10"/>
        <v>182</v>
      </c>
      <c r="N108" s="74">
        <f t="shared" si="10"/>
        <v>30</v>
      </c>
    </row>
    <row r="109" spans="1:14" s="45" customFormat="1" ht="15.75" customHeight="1">
      <c r="A109" s="137"/>
      <c r="B109" s="137" t="s">
        <v>75</v>
      </c>
      <c r="C109" s="68">
        <v>1</v>
      </c>
      <c r="D109" s="68">
        <v>331101</v>
      </c>
      <c r="E109" s="70" t="s">
        <v>132</v>
      </c>
      <c r="F109" s="68" t="s">
        <v>152</v>
      </c>
      <c r="G109" s="69">
        <v>14</v>
      </c>
      <c r="H109" s="69">
        <v>21</v>
      </c>
      <c r="I109" s="69">
        <f aca="true" t="shared" si="11" ref="I109:I114">G109*14/2</f>
        <v>98</v>
      </c>
      <c r="J109" s="69"/>
      <c r="K109" s="69">
        <v>21</v>
      </c>
      <c r="L109" s="69"/>
      <c r="M109" s="69">
        <f t="shared" si="9"/>
        <v>35</v>
      </c>
      <c r="N109" s="92">
        <v>6</v>
      </c>
    </row>
    <row r="110" spans="1:14" s="45" customFormat="1" ht="27" customHeight="1">
      <c r="A110" s="137"/>
      <c r="B110" s="137"/>
      <c r="C110" s="68">
        <v>2</v>
      </c>
      <c r="D110" s="68">
        <v>321103</v>
      </c>
      <c r="E110" s="70" t="s">
        <v>117</v>
      </c>
      <c r="F110" s="68" t="s">
        <v>152</v>
      </c>
      <c r="G110" s="69">
        <v>14</v>
      </c>
      <c r="H110" s="69">
        <v>21</v>
      </c>
      <c r="I110" s="69">
        <f t="shared" si="11"/>
        <v>98</v>
      </c>
      <c r="J110" s="69">
        <v>10</v>
      </c>
      <c r="K110" s="69">
        <v>11</v>
      </c>
      <c r="L110" s="69"/>
      <c r="M110" s="69">
        <f t="shared" si="9"/>
        <v>35</v>
      </c>
      <c r="N110" s="92">
        <v>6</v>
      </c>
    </row>
    <row r="111" spans="1:14" s="45" customFormat="1" ht="15.75" customHeight="1">
      <c r="A111" s="137"/>
      <c r="B111" s="137"/>
      <c r="C111" s="68">
        <v>3</v>
      </c>
      <c r="D111" s="68">
        <v>321104</v>
      </c>
      <c r="E111" s="70" t="s">
        <v>119</v>
      </c>
      <c r="F111" s="68" t="s">
        <v>152</v>
      </c>
      <c r="G111" s="69">
        <v>14</v>
      </c>
      <c r="H111" s="69">
        <v>14</v>
      </c>
      <c r="I111" s="69">
        <f t="shared" si="11"/>
        <v>98</v>
      </c>
      <c r="J111" s="69">
        <v>7</v>
      </c>
      <c r="K111" s="69">
        <v>7</v>
      </c>
      <c r="L111" s="69"/>
      <c r="M111" s="69">
        <f t="shared" si="9"/>
        <v>28</v>
      </c>
      <c r="N111" s="92">
        <v>4</v>
      </c>
    </row>
    <row r="112" spans="1:14" s="45" customFormat="1" ht="15.75" customHeight="1">
      <c r="A112" s="137"/>
      <c r="B112" s="137"/>
      <c r="C112" s="68">
        <v>4</v>
      </c>
      <c r="D112" s="68">
        <v>311155</v>
      </c>
      <c r="E112" s="70" t="s">
        <v>114</v>
      </c>
      <c r="F112" s="68" t="s">
        <v>152</v>
      </c>
      <c r="G112" s="69">
        <v>14</v>
      </c>
      <c r="H112" s="69">
        <v>14</v>
      </c>
      <c r="I112" s="69">
        <f t="shared" si="11"/>
        <v>98</v>
      </c>
      <c r="J112" s="69"/>
      <c r="K112" s="69">
        <v>14</v>
      </c>
      <c r="L112" s="69"/>
      <c r="M112" s="69">
        <f t="shared" si="9"/>
        <v>28</v>
      </c>
      <c r="N112" s="92">
        <v>4</v>
      </c>
    </row>
    <row r="113" spans="1:14" s="45" customFormat="1" ht="15.75" customHeight="1">
      <c r="A113" s="137"/>
      <c r="B113" s="137"/>
      <c r="C113" s="68">
        <v>5</v>
      </c>
      <c r="D113" s="68">
        <v>321136</v>
      </c>
      <c r="E113" s="70" t="s">
        <v>120</v>
      </c>
      <c r="F113" s="68" t="s">
        <v>152</v>
      </c>
      <c r="G113" s="69">
        <v>14</v>
      </c>
      <c r="H113" s="69">
        <v>21</v>
      </c>
      <c r="I113" s="69">
        <f t="shared" si="11"/>
        <v>98</v>
      </c>
      <c r="J113" s="69">
        <v>21</v>
      </c>
      <c r="K113" s="69"/>
      <c r="L113" s="69"/>
      <c r="M113" s="69">
        <f t="shared" si="9"/>
        <v>35</v>
      </c>
      <c r="N113" s="92">
        <v>6</v>
      </c>
    </row>
    <row r="114" spans="1:14" s="45" customFormat="1" ht="15.75" customHeight="1">
      <c r="A114" s="137"/>
      <c r="B114" s="137"/>
      <c r="C114" s="68">
        <v>6</v>
      </c>
      <c r="D114" s="68">
        <v>261102</v>
      </c>
      <c r="E114" s="70" t="s">
        <v>111</v>
      </c>
      <c r="F114" s="68" t="s">
        <v>153</v>
      </c>
      <c r="G114" s="69">
        <v>14</v>
      </c>
      <c r="H114" s="69">
        <v>14</v>
      </c>
      <c r="I114" s="69">
        <f t="shared" si="11"/>
        <v>98</v>
      </c>
      <c r="J114" s="69">
        <v>4</v>
      </c>
      <c r="K114" s="69">
        <v>10</v>
      </c>
      <c r="L114" s="69"/>
      <c r="M114" s="69">
        <f t="shared" si="9"/>
        <v>28</v>
      </c>
      <c r="N114" s="92">
        <v>4</v>
      </c>
    </row>
    <row r="115" spans="1:14" s="45" customFormat="1" ht="15.75" customHeight="1">
      <c r="A115" s="137"/>
      <c r="B115" s="137"/>
      <c r="C115" s="138" t="s">
        <v>83</v>
      </c>
      <c r="D115" s="138"/>
      <c r="E115" s="138"/>
      <c r="F115" s="74" t="s">
        <v>9</v>
      </c>
      <c r="G115" s="74">
        <f>SUM(G109:G114)</f>
        <v>84</v>
      </c>
      <c r="H115" s="74">
        <f aca="true" t="shared" si="12" ref="H115:N115">SUM(H109:H114)</f>
        <v>105</v>
      </c>
      <c r="I115" s="74">
        <f t="shared" si="12"/>
        <v>588</v>
      </c>
      <c r="J115" s="74">
        <f t="shared" si="12"/>
        <v>42</v>
      </c>
      <c r="K115" s="74">
        <f t="shared" si="12"/>
        <v>63</v>
      </c>
      <c r="L115" s="74">
        <f t="shared" si="12"/>
        <v>0</v>
      </c>
      <c r="M115" s="74">
        <f t="shared" si="12"/>
        <v>189</v>
      </c>
      <c r="N115" s="74">
        <f t="shared" si="12"/>
        <v>30</v>
      </c>
    </row>
    <row r="116" spans="1:14" s="45" customFormat="1" ht="15.75" customHeight="1">
      <c r="A116" s="137"/>
      <c r="B116" s="151" t="s">
        <v>88</v>
      </c>
      <c r="C116" s="151"/>
      <c r="D116" s="151"/>
      <c r="E116" s="151"/>
      <c r="F116" s="75" t="s">
        <v>18</v>
      </c>
      <c r="G116" s="75">
        <f>G108+G115</f>
        <v>161</v>
      </c>
      <c r="H116" s="75">
        <f aca="true" t="shared" si="13" ref="H116:N116">H108+H115</f>
        <v>210</v>
      </c>
      <c r="I116" s="75">
        <f t="shared" si="13"/>
        <v>1127</v>
      </c>
      <c r="J116" s="75">
        <f t="shared" si="13"/>
        <v>70</v>
      </c>
      <c r="K116" s="75">
        <f t="shared" si="13"/>
        <v>140</v>
      </c>
      <c r="L116" s="75">
        <f t="shared" si="13"/>
        <v>0</v>
      </c>
      <c r="M116" s="75">
        <f t="shared" si="13"/>
        <v>371</v>
      </c>
      <c r="N116" s="75">
        <f t="shared" si="13"/>
        <v>60</v>
      </c>
    </row>
    <row r="117" spans="1:14" s="45" customFormat="1" ht="15.75" customHeight="1">
      <c r="A117" s="137" t="s">
        <v>69</v>
      </c>
      <c r="B117" s="137" t="s">
        <v>76</v>
      </c>
      <c r="C117" s="68">
        <v>1</v>
      </c>
      <c r="D117" s="68">
        <v>321105</v>
      </c>
      <c r="E117" s="70" t="s">
        <v>122</v>
      </c>
      <c r="F117" s="68" t="s">
        <v>152</v>
      </c>
      <c r="G117" s="69">
        <v>14</v>
      </c>
      <c r="H117" s="69">
        <v>21</v>
      </c>
      <c r="I117" s="69">
        <f aca="true" t="shared" si="14" ref="I117:I122">G117*14/2</f>
        <v>98</v>
      </c>
      <c r="J117" s="69">
        <v>21</v>
      </c>
      <c r="K117" s="69"/>
      <c r="L117" s="69"/>
      <c r="M117" s="69">
        <f aca="true" t="shared" si="15" ref="M117:M129">G117+H117</f>
        <v>35</v>
      </c>
      <c r="N117" s="92">
        <v>6</v>
      </c>
    </row>
    <row r="118" spans="1:14" s="45" customFormat="1" ht="15.75" customHeight="1">
      <c r="A118" s="137"/>
      <c r="B118" s="137"/>
      <c r="C118" s="68">
        <v>2</v>
      </c>
      <c r="D118" s="68">
        <v>331110</v>
      </c>
      <c r="E118" s="70" t="s">
        <v>131</v>
      </c>
      <c r="F118" s="68" t="s">
        <v>152</v>
      </c>
      <c r="G118" s="69">
        <v>14</v>
      </c>
      <c r="H118" s="69">
        <v>21</v>
      </c>
      <c r="I118" s="69">
        <f t="shared" si="14"/>
        <v>98</v>
      </c>
      <c r="J118" s="69">
        <v>14</v>
      </c>
      <c r="K118" s="69">
        <v>7</v>
      </c>
      <c r="L118" s="69"/>
      <c r="M118" s="69">
        <f t="shared" si="15"/>
        <v>35</v>
      </c>
      <c r="N118" s="92">
        <v>5</v>
      </c>
    </row>
    <row r="119" spans="1:14" s="45" customFormat="1" ht="27" customHeight="1">
      <c r="A119" s="137"/>
      <c r="B119" s="137"/>
      <c r="C119" s="68">
        <v>3</v>
      </c>
      <c r="D119" s="68">
        <v>321109</v>
      </c>
      <c r="E119" s="70" t="s">
        <v>123</v>
      </c>
      <c r="F119" s="68" t="s">
        <v>152</v>
      </c>
      <c r="G119" s="69">
        <v>14</v>
      </c>
      <c r="H119" s="69">
        <v>14</v>
      </c>
      <c r="I119" s="69">
        <f t="shared" si="14"/>
        <v>98</v>
      </c>
      <c r="J119" s="69"/>
      <c r="K119" s="69">
        <v>14</v>
      </c>
      <c r="L119" s="69"/>
      <c r="M119" s="69">
        <f t="shared" si="15"/>
        <v>28</v>
      </c>
      <c r="N119" s="92">
        <v>4</v>
      </c>
    </row>
    <row r="120" spans="1:17" s="45" customFormat="1" ht="15.75" customHeight="1">
      <c r="A120" s="137"/>
      <c r="B120" s="137"/>
      <c r="C120" s="68">
        <v>4</v>
      </c>
      <c r="D120" s="68">
        <v>171126</v>
      </c>
      <c r="E120" s="70" t="s">
        <v>103</v>
      </c>
      <c r="F120" s="68" t="s">
        <v>153</v>
      </c>
      <c r="G120" s="69">
        <v>14</v>
      </c>
      <c r="H120" s="69">
        <v>7</v>
      </c>
      <c r="I120" s="69">
        <f t="shared" si="14"/>
        <v>98</v>
      </c>
      <c r="J120" s="69"/>
      <c r="K120" s="69">
        <v>7</v>
      </c>
      <c r="L120" s="69"/>
      <c r="M120" s="69">
        <f t="shared" si="15"/>
        <v>21</v>
      </c>
      <c r="N120" s="92">
        <v>3</v>
      </c>
      <c r="P120" s="97"/>
      <c r="Q120" s="98"/>
    </row>
    <row r="121" spans="1:14" s="45" customFormat="1" ht="15.75" customHeight="1">
      <c r="A121" s="137"/>
      <c r="B121" s="137"/>
      <c r="C121" s="68">
        <v>5</v>
      </c>
      <c r="D121" s="68">
        <v>321120</v>
      </c>
      <c r="E121" s="70" t="s">
        <v>124</v>
      </c>
      <c r="F121" s="68" t="s">
        <v>152</v>
      </c>
      <c r="G121" s="69">
        <v>14</v>
      </c>
      <c r="H121" s="69">
        <v>21</v>
      </c>
      <c r="I121" s="69">
        <f t="shared" si="14"/>
        <v>98</v>
      </c>
      <c r="J121" s="69"/>
      <c r="K121" s="69">
        <v>21</v>
      </c>
      <c r="L121" s="69"/>
      <c r="M121" s="69">
        <f t="shared" si="15"/>
        <v>35</v>
      </c>
      <c r="N121" s="92">
        <v>5</v>
      </c>
    </row>
    <row r="122" spans="1:14" s="45" customFormat="1" ht="15.75" customHeight="1">
      <c r="A122" s="137"/>
      <c r="B122" s="137"/>
      <c r="C122" s="68">
        <v>6</v>
      </c>
      <c r="D122" s="68">
        <v>321135</v>
      </c>
      <c r="E122" s="70" t="s">
        <v>125</v>
      </c>
      <c r="F122" s="68" t="s">
        <v>152</v>
      </c>
      <c r="G122" s="69">
        <v>14</v>
      </c>
      <c r="H122" s="69">
        <v>21</v>
      </c>
      <c r="I122" s="69">
        <f t="shared" si="14"/>
        <v>98</v>
      </c>
      <c r="J122" s="69"/>
      <c r="K122" s="69">
        <v>21</v>
      </c>
      <c r="L122" s="69"/>
      <c r="M122" s="69">
        <f t="shared" si="15"/>
        <v>35</v>
      </c>
      <c r="N122" s="92">
        <v>5</v>
      </c>
    </row>
    <row r="123" spans="1:14" s="45" customFormat="1" ht="15.75" customHeight="1">
      <c r="A123" s="137"/>
      <c r="B123" s="137"/>
      <c r="C123" s="138" t="s">
        <v>84</v>
      </c>
      <c r="D123" s="138"/>
      <c r="E123" s="138"/>
      <c r="F123" s="74" t="s">
        <v>9</v>
      </c>
      <c r="G123" s="74">
        <f>SUM(G117:G122)</f>
        <v>84</v>
      </c>
      <c r="H123" s="74">
        <f aca="true" t="shared" si="16" ref="H123:N123">SUM(H117:H122)</f>
        <v>105</v>
      </c>
      <c r="I123" s="74">
        <f t="shared" si="16"/>
        <v>588</v>
      </c>
      <c r="J123" s="74">
        <f t="shared" si="16"/>
        <v>35</v>
      </c>
      <c r="K123" s="74">
        <f t="shared" si="16"/>
        <v>70</v>
      </c>
      <c r="L123" s="74">
        <f t="shared" si="16"/>
        <v>0</v>
      </c>
      <c r="M123" s="74">
        <f t="shared" si="16"/>
        <v>189</v>
      </c>
      <c r="N123" s="74">
        <f t="shared" si="16"/>
        <v>28</v>
      </c>
    </row>
    <row r="124" spans="1:14" s="45" customFormat="1" ht="27">
      <c r="A124" s="137"/>
      <c r="B124" s="137" t="s">
        <v>77</v>
      </c>
      <c r="C124" s="68">
        <v>1</v>
      </c>
      <c r="D124" s="68">
        <v>321108</v>
      </c>
      <c r="E124" s="70" t="s">
        <v>126</v>
      </c>
      <c r="F124" s="68" t="s">
        <v>152</v>
      </c>
      <c r="G124" s="69">
        <v>14</v>
      </c>
      <c r="H124" s="69">
        <v>21</v>
      </c>
      <c r="I124" s="69">
        <f>G124*14/2</f>
        <v>98</v>
      </c>
      <c r="J124" s="69"/>
      <c r="K124" s="69">
        <v>21</v>
      </c>
      <c r="L124" s="69"/>
      <c r="M124" s="69">
        <f t="shared" si="15"/>
        <v>35</v>
      </c>
      <c r="N124" s="92">
        <v>5</v>
      </c>
    </row>
    <row r="125" spans="1:14" s="45" customFormat="1" ht="15.75" customHeight="1">
      <c r="A125" s="137"/>
      <c r="B125" s="137"/>
      <c r="C125" s="68">
        <v>2</v>
      </c>
      <c r="D125" s="68">
        <v>321106</v>
      </c>
      <c r="E125" s="70" t="s">
        <v>127</v>
      </c>
      <c r="F125" s="68" t="s">
        <v>152</v>
      </c>
      <c r="G125" s="69">
        <v>14</v>
      </c>
      <c r="H125" s="69">
        <v>14</v>
      </c>
      <c r="I125" s="69">
        <f>G125*14/2</f>
        <v>98</v>
      </c>
      <c r="J125" s="69"/>
      <c r="K125" s="69">
        <v>14</v>
      </c>
      <c r="L125" s="69"/>
      <c r="M125" s="69">
        <f t="shared" si="15"/>
        <v>28</v>
      </c>
      <c r="N125" s="92">
        <v>4</v>
      </c>
    </row>
    <row r="126" spans="1:14" s="45" customFormat="1" ht="15.75" customHeight="1">
      <c r="A126" s="137"/>
      <c r="B126" s="137"/>
      <c r="C126" s="68">
        <v>3</v>
      </c>
      <c r="D126" s="68">
        <v>271105</v>
      </c>
      <c r="E126" s="70" t="s">
        <v>112</v>
      </c>
      <c r="F126" s="68" t="s">
        <v>152</v>
      </c>
      <c r="G126" s="69">
        <v>14</v>
      </c>
      <c r="H126" s="69">
        <v>7</v>
      </c>
      <c r="I126" s="69">
        <f>G126*14/2</f>
        <v>98</v>
      </c>
      <c r="J126" s="69">
        <v>7</v>
      </c>
      <c r="K126" s="69"/>
      <c r="L126" s="69"/>
      <c r="M126" s="69">
        <f t="shared" si="15"/>
        <v>21</v>
      </c>
      <c r="N126" s="92">
        <v>3</v>
      </c>
    </row>
    <row r="127" spans="1:14" s="45" customFormat="1" ht="15.75" customHeight="1">
      <c r="A127" s="137"/>
      <c r="B127" s="137"/>
      <c r="C127" s="68">
        <v>4</v>
      </c>
      <c r="D127" s="68">
        <v>321211</v>
      </c>
      <c r="E127" s="70" t="s">
        <v>128</v>
      </c>
      <c r="F127" s="68" t="s">
        <v>152</v>
      </c>
      <c r="G127" s="69">
        <v>14</v>
      </c>
      <c r="H127" s="69">
        <v>14</v>
      </c>
      <c r="I127" s="69">
        <f>G127*14/2</f>
        <v>98</v>
      </c>
      <c r="J127" s="69">
        <v>14</v>
      </c>
      <c r="K127" s="69"/>
      <c r="L127" s="69"/>
      <c r="M127" s="69">
        <f t="shared" si="15"/>
        <v>28</v>
      </c>
      <c r="N127" s="92">
        <v>4</v>
      </c>
    </row>
    <row r="128" spans="1:14" s="45" customFormat="1" ht="15.75" customHeight="1">
      <c r="A128" s="137"/>
      <c r="B128" s="137"/>
      <c r="C128" s="68">
        <v>5</v>
      </c>
      <c r="D128" s="68">
        <v>311260</v>
      </c>
      <c r="E128" s="70" t="s">
        <v>129</v>
      </c>
      <c r="F128" s="68" t="s">
        <v>152</v>
      </c>
      <c r="G128" s="69">
        <v>14</v>
      </c>
      <c r="H128" s="69">
        <v>14</v>
      </c>
      <c r="I128" s="69">
        <f>G128*14/2</f>
        <v>98</v>
      </c>
      <c r="J128" s="69">
        <v>14</v>
      </c>
      <c r="K128" s="69"/>
      <c r="L128" s="69"/>
      <c r="M128" s="69">
        <f t="shared" si="15"/>
        <v>28</v>
      </c>
      <c r="N128" s="92">
        <v>4</v>
      </c>
    </row>
    <row r="129" spans="1:14" s="45" customFormat="1" ht="15.75" customHeight="1">
      <c r="A129" s="137"/>
      <c r="B129" s="137"/>
      <c r="C129" s="68">
        <v>6</v>
      </c>
      <c r="D129" s="68">
        <v>321114</v>
      </c>
      <c r="E129" s="70" t="s">
        <v>130</v>
      </c>
      <c r="F129" s="68" t="s">
        <v>153</v>
      </c>
      <c r="G129" s="69">
        <v>0</v>
      </c>
      <c r="H129" s="69">
        <v>14</v>
      </c>
      <c r="I129" s="69"/>
      <c r="J129" s="69">
        <v>14</v>
      </c>
      <c r="K129" s="69"/>
      <c r="L129" s="69"/>
      <c r="M129" s="69">
        <f t="shared" si="15"/>
        <v>14</v>
      </c>
      <c r="N129" s="92">
        <v>2</v>
      </c>
    </row>
    <row r="130" spans="1:14" s="45" customFormat="1" ht="15.75" customHeight="1">
      <c r="A130" s="137"/>
      <c r="B130" s="67"/>
      <c r="C130" s="138" t="s">
        <v>85</v>
      </c>
      <c r="D130" s="138"/>
      <c r="E130" s="138"/>
      <c r="F130" s="74" t="s">
        <v>9</v>
      </c>
      <c r="G130" s="74">
        <f>SUM(G124:G129)</f>
        <v>70</v>
      </c>
      <c r="H130" s="74">
        <f aca="true" t="shared" si="17" ref="H130:N130">SUM(H124:H129)</f>
        <v>84</v>
      </c>
      <c r="I130" s="74">
        <f t="shared" si="17"/>
        <v>490</v>
      </c>
      <c r="J130" s="74">
        <f t="shared" si="17"/>
        <v>49</v>
      </c>
      <c r="K130" s="74">
        <f t="shared" si="17"/>
        <v>35</v>
      </c>
      <c r="L130" s="74">
        <f t="shared" si="17"/>
        <v>0</v>
      </c>
      <c r="M130" s="74">
        <f t="shared" si="17"/>
        <v>154</v>
      </c>
      <c r="N130" s="74">
        <f t="shared" si="17"/>
        <v>22</v>
      </c>
    </row>
    <row r="131" spans="1:14" s="45" customFormat="1" ht="15.75" customHeight="1">
      <c r="A131" s="137"/>
      <c r="B131" s="67"/>
      <c r="C131" s="68"/>
      <c r="D131" s="68"/>
      <c r="E131" s="96" t="s">
        <v>102</v>
      </c>
      <c r="F131" s="76"/>
      <c r="G131" s="69"/>
      <c r="H131" s="69"/>
      <c r="I131" s="69"/>
      <c r="J131" s="69"/>
      <c r="K131" s="69"/>
      <c r="L131" s="69"/>
      <c r="M131" s="69"/>
      <c r="N131" s="71">
        <v>10</v>
      </c>
    </row>
    <row r="132" spans="1:14" s="45" customFormat="1" ht="15.75" customHeight="1">
      <c r="A132" s="137"/>
      <c r="B132" s="151" t="s">
        <v>89</v>
      </c>
      <c r="C132" s="151"/>
      <c r="D132" s="151"/>
      <c r="E132" s="151"/>
      <c r="F132" s="75" t="s">
        <v>16</v>
      </c>
      <c r="G132" s="75">
        <f>G123+G130+G131</f>
        <v>154</v>
      </c>
      <c r="H132" s="75">
        <f aca="true" t="shared" si="18" ref="H132:N132">H123+H130+H131</f>
        <v>189</v>
      </c>
      <c r="I132" s="75">
        <f t="shared" si="18"/>
        <v>1078</v>
      </c>
      <c r="J132" s="75">
        <f t="shared" si="18"/>
        <v>84</v>
      </c>
      <c r="K132" s="75">
        <f t="shared" si="18"/>
        <v>105</v>
      </c>
      <c r="L132" s="75">
        <f t="shared" si="18"/>
        <v>0</v>
      </c>
      <c r="M132" s="75">
        <f t="shared" si="18"/>
        <v>343</v>
      </c>
      <c r="N132" s="75">
        <f t="shared" si="18"/>
        <v>60</v>
      </c>
    </row>
    <row r="133" spans="1:14" s="45" customFormat="1" ht="24" customHeight="1">
      <c r="A133" s="164" t="s">
        <v>156</v>
      </c>
      <c r="B133" s="165"/>
      <c r="C133" s="165"/>
      <c r="D133" s="165"/>
      <c r="E133" s="166"/>
      <c r="F133" s="101" t="s">
        <v>20</v>
      </c>
      <c r="G133" s="101">
        <f aca="true" t="shared" si="19" ref="G133:N133">G76+G89+G116+G132</f>
        <v>602</v>
      </c>
      <c r="H133" s="101">
        <f t="shared" si="19"/>
        <v>714</v>
      </c>
      <c r="I133" s="101">
        <f t="shared" si="19"/>
        <v>4214</v>
      </c>
      <c r="J133" s="101">
        <f t="shared" si="19"/>
        <v>276</v>
      </c>
      <c r="K133" s="101">
        <f t="shared" si="19"/>
        <v>438</v>
      </c>
      <c r="L133" s="101">
        <f t="shared" si="19"/>
        <v>0</v>
      </c>
      <c r="M133" s="101">
        <f t="shared" si="19"/>
        <v>1316</v>
      </c>
      <c r="N133" s="101">
        <f t="shared" si="19"/>
        <v>240</v>
      </c>
    </row>
    <row r="134" spans="3:14" s="45" customFormat="1" ht="12.75">
      <c r="C134" s="47"/>
      <c r="D134" s="48"/>
      <c r="G134" s="60"/>
      <c r="H134" s="60"/>
      <c r="I134" s="61"/>
      <c r="J134" s="61"/>
      <c r="K134" s="61"/>
      <c r="L134" s="61"/>
      <c r="M134" s="60"/>
      <c r="N134" s="62"/>
    </row>
    <row r="135" spans="2:14" s="34" customFormat="1" ht="13.5">
      <c r="B135" s="84"/>
      <c r="C135" s="84"/>
      <c r="D135" s="84"/>
      <c r="E135" s="121" t="s">
        <v>91</v>
      </c>
      <c r="G135" s="63"/>
      <c r="H135" s="63"/>
      <c r="I135" s="63"/>
      <c r="J135" s="63"/>
      <c r="K135" s="63"/>
      <c r="L135" s="63"/>
      <c r="M135" s="63"/>
      <c r="N135" s="64"/>
    </row>
    <row r="136" spans="1:14" s="40" customFormat="1" ht="13.5">
      <c r="A136" s="134"/>
      <c r="B136" s="134"/>
      <c r="C136" s="134"/>
      <c r="D136" s="78"/>
      <c r="E136" s="122" t="s">
        <v>92</v>
      </c>
      <c r="F136" s="78">
        <f>M133</f>
        <v>1316</v>
      </c>
      <c r="G136" s="34" t="s">
        <v>100</v>
      </c>
      <c r="H136" s="83"/>
      <c r="I136" s="83"/>
      <c r="J136" s="83"/>
      <c r="K136" s="83"/>
      <c r="L136" s="83"/>
      <c r="M136" s="83"/>
      <c r="N136" s="64"/>
    </row>
    <row r="137" spans="1:14" s="40" customFormat="1" ht="13.5" customHeight="1">
      <c r="A137" s="34"/>
      <c r="C137" s="77"/>
      <c r="D137" s="78"/>
      <c r="E137" s="122" t="s">
        <v>93</v>
      </c>
      <c r="F137" s="85">
        <f>G133</f>
        <v>602</v>
      </c>
      <c r="G137" s="83"/>
      <c r="H137" s="83"/>
      <c r="I137" s="83"/>
      <c r="J137" s="83"/>
      <c r="K137" s="83"/>
      <c r="L137" s="83"/>
      <c r="M137" s="83"/>
      <c r="N137" s="64"/>
    </row>
    <row r="138" spans="1:14" s="40" customFormat="1" ht="13.5">
      <c r="A138" s="34"/>
      <c r="B138" s="34"/>
      <c r="C138" s="77"/>
      <c r="D138" s="78"/>
      <c r="E138" s="122" t="s">
        <v>98</v>
      </c>
      <c r="F138" s="85">
        <f>H133</f>
        <v>714</v>
      </c>
      <c r="G138" s="178" t="s">
        <v>99</v>
      </c>
      <c r="H138" s="179"/>
      <c r="I138" s="179"/>
      <c r="J138" s="179"/>
      <c r="K138" s="179"/>
      <c r="L138" s="179"/>
      <c r="M138" s="179"/>
      <c r="N138" s="64"/>
    </row>
    <row r="139" spans="1:14" s="40" customFormat="1" ht="13.5" customHeight="1">
      <c r="A139" s="34"/>
      <c r="B139" s="79"/>
      <c r="C139" s="80"/>
      <c r="D139" s="35"/>
      <c r="E139" s="134" t="s">
        <v>94</v>
      </c>
      <c r="F139" s="134"/>
      <c r="G139" s="85">
        <f>J133</f>
        <v>276</v>
      </c>
      <c r="H139" s="83"/>
      <c r="I139" s="83"/>
      <c r="J139" s="83"/>
      <c r="K139" s="83"/>
      <c r="L139" s="83"/>
      <c r="M139" s="83"/>
      <c r="N139" s="64"/>
    </row>
    <row r="140" spans="1:14" s="41" customFormat="1" ht="13.5">
      <c r="A140" s="34"/>
      <c r="B140" s="79"/>
      <c r="C140" s="80"/>
      <c r="D140" s="35"/>
      <c r="E140" s="134" t="s">
        <v>95</v>
      </c>
      <c r="F140" s="134"/>
      <c r="G140" s="85">
        <f>K133</f>
        <v>438</v>
      </c>
      <c r="H140" s="83"/>
      <c r="I140" s="83"/>
      <c r="J140" s="83"/>
      <c r="K140" s="83"/>
      <c r="L140" s="83"/>
      <c r="M140" s="83"/>
      <c r="N140" s="82"/>
    </row>
    <row r="141" spans="1:14" s="41" customFormat="1" ht="13.5">
      <c r="A141" s="34"/>
      <c r="B141" s="79"/>
      <c r="C141" s="80"/>
      <c r="D141" s="35"/>
      <c r="E141" s="79"/>
      <c r="F141" s="79"/>
      <c r="G141" s="85"/>
      <c r="H141" s="83"/>
      <c r="I141" s="83"/>
      <c r="J141" s="83"/>
      <c r="K141" s="83"/>
      <c r="L141" s="83"/>
      <c r="M141" s="83"/>
      <c r="N141" s="82"/>
    </row>
    <row r="142" spans="1:14" s="41" customFormat="1" ht="13.5">
      <c r="A142" s="116" t="s">
        <v>157</v>
      </c>
      <c r="B142" s="116"/>
      <c r="C142" s="116"/>
      <c r="D142" s="81"/>
      <c r="E142" s="81"/>
      <c r="F142" s="117"/>
      <c r="G142" s="117"/>
      <c r="H142" s="117"/>
      <c r="I142" s="117"/>
      <c r="J142" s="117"/>
      <c r="K142" s="117"/>
      <c r="L142" s="117"/>
      <c r="M142" s="117"/>
      <c r="N142" s="118"/>
    </row>
    <row r="143" spans="1:14" s="45" customFormat="1" ht="13.5">
      <c r="A143" s="180" t="s">
        <v>159</v>
      </c>
      <c r="B143" s="180" t="s">
        <v>2</v>
      </c>
      <c r="C143" s="180" t="s">
        <v>2</v>
      </c>
      <c r="D143" s="180" t="s">
        <v>2</v>
      </c>
      <c r="E143" s="180" t="s">
        <v>2</v>
      </c>
      <c r="F143" s="180" t="s">
        <v>2</v>
      </c>
      <c r="G143" s="180" t="s">
        <v>2</v>
      </c>
      <c r="H143" s="180" t="s">
        <v>2</v>
      </c>
      <c r="I143" s="180" t="s">
        <v>2</v>
      </c>
      <c r="J143" s="180" t="s">
        <v>2</v>
      </c>
      <c r="K143" s="180" t="s">
        <v>2</v>
      </c>
      <c r="L143" s="180"/>
      <c r="M143" s="180" t="s">
        <v>2</v>
      </c>
      <c r="N143" s="180" t="s">
        <v>2</v>
      </c>
    </row>
    <row r="144" spans="1:14" s="45" customFormat="1" ht="13.5">
      <c r="A144" s="180" t="s">
        <v>158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</row>
    <row r="145" ht="13.5">
      <c r="D145" s="84"/>
    </row>
  </sheetData>
  <sheetProtection/>
  <mergeCells count="78">
    <mergeCell ref="B32:N32"/>
    <mergeCell ref="F24:N24"/>
    <mergeCell ref="B26:E26"/>
    <mergeCell ref="F26:N26"/>
    <mergeCell ref="D30:E30"/>
    <mergeCell ref="B18:E18"/>
    <mergeCell ref="F18:N18"/>
    <mergeCell ref="M101:M102"/>
    <mergeCell ref="F34:M34"/>
    <mergeCell ref="F35:M35"/>
    <mergeCell ref="B20:E20"/>
    <mergeCell ref="F20:N20"/>
    <mergeCell ref="B22:E22"/>
    <mergeCell ref="F22:N22"/>
    <mergeCell ref="B24:E24"/>
    <mergeCell ref="D9:M9"/>
    <mergeCell ref="A12:N12"/>
    <mergeCell ref="B16:E16"/>
    <mergeCell ref="F16:N16"/>
    <mergeCell ref="N101:N102"/>
    <mergeCell ref="A136:C136"/>
    <mergeCell ref="A133:E133"/>
    <mergeCell ref="A117:A132"/>
    <mergeCell ref="B117:B123"/>
    <mergeCell ref="B124:B129"/>
    <mergeCell ref="C130:E130"/>
    <mergeCell ref="C123:E123"/>
    <mergeCell ref="A103:A116"/>
    <mergeCell ref="B103:B108"/>
    <mergeCell ref="F101:F102"/>
    <mergeCell ref="G101:H101"/>
    <mergeCell ref="E140:F140"/>
    <mergeCell ref="B132:E132"/>
    <mergeCell ref="B109:B115"/>
    <mergeCell ref="A61:A62"/>
    <mergeCell ref="A144:N144"/>
    <mergeCell ref="C108:E108"/>
    <mergeCell ref="C115:E115"/>
    <mergeCell ref="A143:N143"/>
    <mergeCell ref="E139:F139"/>
    <mergeCell ref="B116:E116"/>
    <mergeCell ref="I101:L101"/>
    <mergeCell ref="D101:D102"/>
    <mergeCell ref="E101:E102"/>
    <mergeCell ref="B63:B69"/>
    <mergeCell ref="B70:B75"/>
    <mergeCell ref="B77:B82"/>
    <mergeCell ref="B61:B62"/>
    <mergeCell ref="A56:N56"/>
    <mergeCell ref="A54:N54"/>
    <mergeCell ref="A101:A102"/>
    <mergeCell ref="B101:B102"/>
    <mergeCell ref="C69:E69"/>
    <mergeCell ref="B83:B88"/>
    <mergeCell ref="A63:A76"/>
    <mergeCell ref="C88:E88"/>
    <mergeCell ref="B89:E89"/>
    <mergeCell ref="C101:C102"/>
    <mergeCell ref="F61:F62"/>
    <mergeCell ref="G138:M138"/>
    <mergeCell ref="M61:M62"/>
    <mergeCell ref="A57:N57"/>
    <mergeCell ref="A58:N58"/>
    <mergeCell ref="C75:E75"/>
    <mergeCell ref="B76:E76"/>
    <mergeCell ref="C82:E82"/>
    <mergeCell ref="A77:A89"/>
    <mergeCell ref="C61:C62"/>
    <mergeCell ref="N61:N62"/>
    <mergeCell ref="D61:D62"/>
    <mergeCell ref="I61:L61"/>
    <mergeCell ref="D2:N2"/>
    <mergeCell ref="D3:N3"/>
    <mergeCell ref="A55:N55"/>
    <mergeCell ref="B40:E40"/>
    <mergeCell ref="F41:K41"/>
    <mergeCell ref="G61:H61"/>
    <mergeCell ref="E61:E62"/>
  </mergeCells>
  <printOptions/>
  <pageMargins left="0.7874015748031497" right="0.5905511811023623" top="0.43307086614173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prevod</dc:subject>
  <dc:creator>Milena</dc:creator>
  <cp:keywords/>
  <dc:description/>
  <cp:lastModifiedBy>Milena</cp:lastModifiedBy>
  <cp:lastPrinted>2022-04-09T16:59:42Z</cp:lastPrinted>
  <dcterms:created xsi:type="dcterms:W3CDTF">2013-10-01T12:10:55Z</dcterms:created>
  <dcterms:modified xsi:type="dcterms:W3CDTF">2023-05-09T12:43:16Z</dcterms:modified>
  <cp:category/>
  <cp:version/>
  <cp:contentType/>
  <cp:contentStatus/>
</cp:coreProperties>
</file>